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ANDISK-203399\disk\EXCEL_v\"/>
    </mc:Choice>
  </mc:AlternateContent>
  <xr:revisionPtr revIDLastSave="0" documentId="13_ncr:1_{D69B35DD-9C93-45BF-8B8E-F529EBD3736D}" xr6:coauthVersionLast="47" xr6:coauthVersionMax="47" xr10:uidLastSave="{00000000-0000-0000-0000-000000000000}"/>
  <bookViews>
    <workbookView xWindow="-120" yWindow="-120" windowWidth="29040" windowHeight="15840" xr2:uid="{F93DA295-A5DE-4F12-B3D1-4C970C9D16C6}"/>
  </bookViews>
  <sheets>
    <sheet name="使用方法" sheetId="16" r:id="rId1"/>
    <sheet name="copy" sheetId="2" r:id="rId2"/>
    <sheet name="スライド時給計算" sheetId="1" r:id="rId3"/>
    <sheet name="明細1" sheetId="4" r:id="rId4"/>
    <sheet name="明細２" sheetId="5" r:id="rId5"/>
    <sheet name="明細３" sheetId="6" r:id="rId6"/>
    <sheet name="明細４" sheetId="7" r:id="rId7"/>
    <sheet name="明細５" sheetId="8" r:id="rId8"/>
    <sheet name="明細６" sheetId="9" r:id="rId9"/>
    <sheet name="明細７" sheetId="10" r:id="rId10"/>
    <sheet name="明細８" sheetId="11" r:id="rId11"/>
    <sheet name="明細９" sheetId="12" r:id="rId12"/>
    <sheet name="明細10" sheetId="13" r:id="rId13"/>
    <sheet name="明細11" sheetId="14" r:id="rId14"/>
    <sheet name="明細12" sheetId="15" r:id="rId15"/>
  </sheets>
  <definedNames>
    <definedName name="_xlnm.Print_Area" localSheetId="3">明細1!$A$1:$J$54</definedName>
    <definedName name="_xlnm.Print_Area" localSheetId="12">明細10!$A$1:$J$54</definedName>
    <definedName name="_xlnm.Print_Area" localSheetId="13">明細11!$A$1:$J$54</definedName>
    <definedName name="_xlnm.Print_Area" localSheetId="14">明細12!$A$1:$J$54</definedName>
    <definedName name="_xlnm.Print_Area" localSheetId="4">明細２!$A$1:$J$54</definedName>
    <definedName name="_xlnm.Print_Area" localSheetId="5">明細３!$A$1:$J$54</definedName>
    <definedName name="_xlnm.Print_Area" localSheetId="6">明細４!$A$1:$J$54</definedName>
    <definedName name="_xlnm.Print_Area" localSheetId="7">明細５!$A$1:$J$54</definedName>
    <definedName name="_xlnm.Print_Area" localSheetId="8">明細６!$A$1:$J$54</definedName>
    <definedName name="_xlnm.Print_Area" localSheetId="9">明細７!$A$1:$J$54</definedName>
    <definedName name="_xlnm.Print_Area" localSheetId="10">明細８!$A$1:$J$54</definedName>
    <definedName name="_xlnm.Print_Area" localSheetId="11">明細９!$A$1:$J$54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D35" i="1" l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F3" i="1"/>
  <c r="D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34" i="1"/>
  <c r="J45" i="15" l="1"/>
  <c r="J44" i="15"/>
  <c r="J43" i="15"/>
  <c r="J42" i="15"/>
  <c r="J41" i="15"/>
  <c r="I45" i="15"/>
  <c r="I44" i="15"/>
  <c r="I43" i="15"/>
  <c r="I42" i="15"/>
  <c r="I41" i="15"/>
  <c r="D52" i="15"/>
  <c r="D53" i="15" s="1"/>
  <c r="D51" i="15"/>
  <c r="D50" i="15"/>
  <c r="D49" i="15"/>
  <c r="D42" i="15"/>
  <c r="D41" i="15"/>
  <c r="H38" i="15"/>
  <c r="D38" i="15"/>
  <c r="J13" i="15"/>
  <c r="J12" i="15"/>
  <c r="J11" i="15"/>
  <c r="J10" i="15"/>
  <c r="J9" i="15"/>
  <c r="I13" i="15"/>
  <c r="I12" i="15"/>
  <c r="I11" i="15"/>
  <c r="I10" i="15"/>
  <c r="I9" i="15"/>
  <c r="D20" i="15"/>
  <c r="D19" i="15"/>
  <c r="D18" i="15"/>
  <c r="D17" i="15"/>
  <c r="D10" i="15"/>
  <c r="D9" i="15"/>
  <c r="H6" i="15"/>
  <c r="D6" i="15"/>
  <c r="J45" i="14"/>
  <c r="J44" i="14"/>
  <c r="J43" i="14"/>
  <c r="J42" i="14"/>
  <c r="J41" i="14"/>
  <c r="I45" i="14"/>
  <c r="I44" i="14"/>
  <c r="I43" i="14"/>
  <c r="I42" i="14"/>
  <c r="I41" i="14"/>
  <c r="D52" i="14"/>
  <c r="D51" i="14"/>
  <c r="D50" i="14"/>
  <c r="D49" i="14"/>
  <c r="D42" i="14"/>
  <c r="D41" i="14"/>
  <c r="H38" i="14"/>
  <c r="D38" i="14"/>
  <c r="J13" i="14"/>
  <c r="J12" i="14"/>
  <c r="J11" i="14"/>
  <c r="J10" i="14"/>
  <c r="J9" i="14"/>
  <c r="I13" i="14"/>
  <c r="I12" i="14"/>
  <c r="I11" i="14"/>
  <c r="I10" i="14"/>
  <c r="I9" i="14"/>
  <c r="D20" i="14"/>
  <c r="D19" i="14"/>
  <c r="D18" i="14"/>
  <c r="D17" i="14"/>
  <c r="D10" i="14"/>
  <c r="D9" i="14"/>
  <c r="H6" i="14"/>
  <c r="D6" i="14"/>
  <c r="J45" i="13"/>
  <c r="J44" i="13"/>
  <c r="J43" i="13"/>
  <c r="J42" i="13"/>
  <c r="J41" i="13"/>
  <c r="I45" i="13"/>
  <c r="I44" i="13"/>
  <c r="I43" i="13"/>
  <c r="I42" i="13"/>
  <c r="I41" i="13"/>
  <c r="H38" i="13"/>
  <c r="D52" i="13"/>
  <c r="D51" i="13"/>
  <c r="D50" i="13"/>
  <c r="D49" i="13"/>
  <c r="D41" i="13"/>
  <c r="D38" i="13"/>
  <c r="J13" i="13"/>
  <c r="J12" i="13"/>
  <c r="J11" i="13"/>
  <c r="J10" i="13"/>
  <c r="J9" i="13"/>
  <c r="I13" i="13"/>
  <c r="I12" i="13"/>
  <c r="I11" i="13"/>
  <c r="I10" i="13"/>
  <c r="I9" i="13"/>
  <c r="D20" i="13"/>
  <c r="D19" i="13"/>
  <c r="D18" i="13"/>
  <c r="D17" i="13"/>
  <c r="D10" i="13"/>
  <c r="D9" i="13"/>
  <c r="H6" i="13"/>
  <c r="D6" i="13"/>
  <c r="J45" i="12"/>
  <c r="J44" i="12"/>
  <c r="J43" i="12"/>
  <c r="J42" i="12"/>
  <c r="J41" i="12"/>
  <c r="I45" i="12"/>
  <c r="I44" i="12"/>
  <c r="I43" i="12"/>
  <c r="I42" i="12"/>
  <c r="I41" i="12"/>
  <c r="D52" i="12"/>
  <c r="D51" i="12"/>
  <c r="D50" i="12"/>
  <c r="D49" i="12"/>
  <c r="D42" i="12"/>
  <c r="D41" i="12"/>
  <c r="J13" i="12"/>
  <c r="J12" i="12"/>
  <c r="J11" i="12"/>
  <c r="J10" i="12"/>
  <c r="J9" i="12"/>
  <c r="I13" i="12"/>
  <c r="I12" i="12"/>
  <c r="I11" i="12"/>
  <c r="I10" i="12"/>
  <c r="I9" i="12"/>
  <c r="D20" i="12"/>
  <c r="D19" i="12"/>
  <c r="D18" i="12"/>
  <c r="D17" i="12"/>
  <c r="D10" i="12"/>
  <c r="D9" i="12"/>
  <c r="H6" i="12"/>
  <c r="D6" i="12"/>
  <c r="J45" i="11"/>
  <c r="J44" i="11"/>
  <c r="J43" i="11"/>
  <c r="J42" i="11"/>
  <c r="J41" i="11"/>
  <c r="I45" i="11"/>
  <c r="I44" i="11"/>
  <c r="I43" i="11"/>
  <c r="I42" i="11"/>
  <c r="I41" i="11"/>
  <c r="D52" i="11"/>
  <c r="D51" i="11"/>
  <c r="D50" i="11"/>
  <c r="D49" i="11"/>
  <c r="D42" i="11"/>
  <c r="D41" i="11"/>
  <c r="H38" i="11"/>
  <c r="D38" i="11"/>
  <c r="J13" i="11"/>
  <c r="J12" i="11"/>
  <c r="J11" i="11"/>
  <c r="J10" i="11"/>
  <c r="J9" i="11"/>
  <c r="I13" i="11"/>
  <c r="I12" i="11"/>
  <c r="I11" i="11"/>
  <c r="I10" i="11"/>
  <c r="I9" i="11"/>
  <c r="D20" i="11"/>
  <c r="D19" i="11"/>
  <c r="D18" i="11"/>
  <c r="D17" i="11"/>
  <c r="D10" i="11"/>
  <c r="D9" i="11"/>
  <c r="H6" i="11"/>
  <c r="D6" i="11"/>
  <c r="J45" i="10"/>
  <c r="J44" i="10"/>
  <c r="J43" i="10"/>
  <c r="J42" i="10"/>
  <c r="J41" i="10"/>
  <c r="I45" i="10"/>
  <c r="I44" i="10"/>
  <c r="I43" i="10"/>
  <c r="I42" i="10"/>
  <c r="I41" i="10"/>
  <c r="D52" i="10"/>
  <c r="D51" i="10"/>
  <c r="D50" i="10"/>
  <c r="D49" i="10"/>
  <c r="D42" i="10"/>
  <c r="D41" i="10"/>
  <c r="H38" i="10"/>
  <c r="D38" i="10"/>
  <c r="J13" i="10"/>
  <c r="J12" i="10"/>
  <c r="J11" i="10"/>
  <c r="J10" i="10"/>
  <c r="J9" i="10"/>
  <c r="I13" i="10"/>
  <c r="I12" i="10"/>
  <c r="I11" i="10"/>
  <c r="I10" i="10"/>
  <c r="I9" i="10"/>
  <c r="D20" i="10"/>
  <c r="D19" i="10"/>
  <c r="D18" i="10"/>
  <c r="D17" i="10"/>
  <c r="D10" i="10"/>
  <c r="D9" i="10"/>
  <c r="H6" i="10"/>
  <c r="D6" i="10"/>
  <c r="J45" i="9"/>
  <c r="J44" i="9"/>
  <c r="J43" i="9"/>
  <c r="J42" i="9"/>
  <c r="J41" i="9"/>
  <c r="I45" i="9"/>
  <c r="I44" i="9"/>
  <c r="I43" i="9"/>
  <c r="I42" i="9"/>
  <c r="I41" i="9"/>
  <c r="D52" i="9"/>
  <c r="D51" i="9"/>
  <c r="D50" i="9"/>
  <c r="D49" i="9"/>
  <c r="D42" i="9"/>
  <c r="D41" i="9"/>
  <c r="H38" i="9"/>
  <c r="D38" i="9"/>
  <c r="J13" i="9"/>
  <c r="J12" i="9"/>
  <c r="J11" i="9"/>
  <c r="J10" i="9"/>
  <c r="J9" i="9"/>
  <c r="I13" i="9"/>
  <c r="I12" i="9"/>
  <c r="I11" i="9"/>
  <c r="I10" i="9"/>
  <c r="I9" i="9"/>
  <c r="D20" i="9"/>
  <c r="D19" i="9"/>
  <c r="D21" i="9" s="1"/>
  <c r="D18" i="9"/>
  <c r="D17" i="9"/>
  <c r="D10" i="9"/>
  <c r="D9" i="9"/>
  <c r="H6" i="9"/>
  <c r="D6" i="9"/>
  <c r="J45" i="8"/>
  <c r="J44" i="8"/>
  <c r="J43" i="8"/>
  <c r="J42" i="8"/>
  <c r="J41" i="8"/>
  <c r="I45" i="8"/>
  <c r="I43" i="8"/>
  <c r="I42" i="8"/>
  <c r="I41" i="8"/>
  <c r="I44" i="8"/>
  <c r="D52" i="8"/>
  <c r="D51" i="8"/>
  <c r="D50" i="8"/>
  <c r="D49" i="8"/>
  <c r="D42" i="8"/>
  <c r="D41" i="8"/>
  <c r="H38" i="8"/>
  <c r="D38" i="8"/>
  <c r="J13" i="8"/>
  <c r="J12" i="8"/>
  <c r="J14" i="8" s="1"/>
  <c r="J11" i="8"/>
  <c r="J10" i="8"/>
  <c r="J9" i="8"/>
  <c r="I13" i="8"/>
  <c r="I12" i="8"/>
  <c r="I11" i="8"/>
  <c r="I10" i="8"/>
  <c r="I9" i="8"/>
  <c r="D10" i="8"/>
  <c r="D9" i="8"/>
  <c r="H6" i="8"/>
  <c r="D6" i="8"/>
  <c r="J45" i="7"/>
  <c r="J44" i="7"/>
  <c r="J43" i="7"/>
  <c r="J42" i="7"/>
  <c r="J41" i="7"/>
  <c r="I45" i="7"/>
  <c r="I44" i="7"/>
  <c r="I43" i="7"/>
  <c r="I42" i="7"/>
  <c r="D42" i="5"/>
  <c r="I41" i="7"/>
  <c r="D52" i="7"/>
  <c r="D51" i="7"/>
  <c r="D50" i="7"/>
  <c r="D53" i="7" s="1"/>
  <c r="D49" i="7"/>
  <c r="D42" i="7"/>
  <c r="D41" i="7"/>
  <c r="H38" i="7"/>
  <c r="D38" i="7"/>
  <c r="J13" i="7"/>
  <c r="J12" i="7"/>
  <c r="J11" i="7"/>
  <c r="J10" i="7"/>
  <c r="J9" i="7"/>
  <c r="I13" i="7"/>
  <c r="I12" i="7"/>
  <c r="I11" i="7"/>
  <c r="I10" i="7"/>
  <c r="I9" i="7"/>
  <c r="H6" i="7"/>
  <c r="D20" i="7"/>
  <c r="D19" i="7"/>
  <c r="D18" i="7"/>
  <c r="D17" i="7"/>
  <c r="D10" i="7"/>
  <c r="D9" i="7"/>
  <c r="D6" i="7"/>
  <c r="J45" i="6"/>
  <c r="J44" i="6"/>
  <c r="J43" i="6"/>
  <c r="J42" i="6"/>
  <c r="J41" i="6"/>
  <c r="I45" i="6"/>
  <c r="I44" i="6"/>
  <c r="I43" i="6"/>
  <c r="I42" i="6"/>
  <c r="I41" i="6"/>
  <c r="D53" i="6"/>
  <c r="D52" i="6"/>
  <c r="D51" i="6"/>
  <c r="D50" i="6"/>
  <c r="D49" i="6"/>
  <c r="D42" i="6"/>
  <c r="D41" i="6"/>
  <c r="H38" i="6"/>
  <c r="D38" i="6"/>
  <c r="J13" i="6"/>
  <c r="J12" i="6"/>
  <c r="J14" i="6" s="1"/>
  <c r="J11" i="6"/>
  <c r="J10" i="6"/>
  <c r="J9" i="6"/>
  <c r="I13" i="6"/>
  <c r="I12" i="6"/>
  <c r="I11" i="6"/>
  <c r="I10" i="6"/>
  <c r="I9" i="6"/>
  <c r="D20" i="6"/>
  <c r="D19" i="6"/>
  <c r="D18" i="6"/>
  <c r="D17" i="6"/>
  <c r="D10" i="6"/>
  <c r="D9" i="6"/>
  <c r="H6" i="6"/>
  <c r="D6" i="6"/>
  <c r="J45" i="5"/>
  <c r="J44" i="5"/>
  <c r="J43" i="5"/>
  <c r="J42" i="5"/>
  <c r="J41" i="5"/>
  <c r="I45" i="5"/>
  <c r="I44" i="5"/>
  <c r="I43" i="5"/>
  <c r="I42" i="5"/>
  <c r="I41" i="5"/>
  <c r="H38" i="5"/>
  <c r="D52" i="5"/>
  <c r="D51" i="5"/>
  <c r="D50" i="5"/>
  <c r="D53" i="5" s="1"/>
  <c r="D49" i="5"/>
  <c r="D41" i="5"/>
  <c r="D38" i="5"/>
  <c r="J13" i="5"/>
  <c r="J12" i="5"/>
  <c r="J11" i="5"/>
  <c r="J10" i="5"/>
  <c r="J9" i="5"/>
  <c r="I13" i="5"/>
  <c r="I12" i="5"/>
  <c r="I11" i="5"/>
  <c r="I10" i="5"/>
  <c r="I9" i="5"/>
  <c r="D20" i="5"/>
  <c r="D19" i="5"/>
  <c r="D21" i="5" s="1"/>
  <c r="D18" i="5"/>
  <c r="D17" i="5"/>
  <c r="D10" i="5"/>
  <c r="D9" i="5"/>
  <c r="H6" i="5"/>
  <c r="D6" i="5"/>
  <c r="E36" i="15"/>
  <c r="C36" i="15"/>
  <c r="G35" i="15"/>
  <c r="D21" i="15"/>
  <c r="E4" i="15"/>
  <c r="C4" i="15"/>
  <c r="G3" i="15"/>
  <c r="D53" i="14"/>
  <c r="J46" i="14"/>
  <c r="E36" i="14"/>
  <c r="C36" i="14"/>
  <c r="G35" i="14"/>
  <c r="D21" i="14"/>
  <c r="J14" i="14"/>
  <c r="E4" i="14"/>
  <c r="C4" i="14"/>
  <c r="G3" i="14"/>
  <c r="D53" i="13"/>
  <c r="D42" i="13"/>
  <c r="E36" i="13"/>
  <c r="C36" i="13"/>
  <c r="G35" i="13"/>
  <c r="D21" i="13"/>
  <c r="J14" i="13"/>
  <c r="E4" i="13"/>
  <c r="C4" i="13"/>
  <c r="G3" i="13"/>
  <c r="D53" i="12"/>
  <c r="H38" i="12"/>
  <c r="D38" i="12"/>
  <c r="E36" i="12"/>
  <c r="C36" i="12"/>
  <c r="G35" i="12"/>
  <c r="D21" i="12"/>
  <c r="J14" i="12"/>
  <c r="E4" i="12"/>
  <c r="C4" i="12"/>
  <c r="G3" i="12"/>
  <c r="D53" i="11"/>
  <c r="E36" i="11"/>
  <c r="C36" i="11"/>
  <c r="G35" i="11"/>
  <c r="D21" i="11"/>
  <c r="J14" i="11"/>
  <c r="E4" i="11"/>
  <c r="C4" i="11"/>
  <c r="G3" i="11"/>
  <c r="D53" i="10"/>
  <c r="E36" i="10"/>
  <c r="C36" i="10"/>
  <c r="G35" i="10"/>
  <c r="D21" i="10"/>
  <c r="J14" i="10"/>
  <c r="E4" i="10"/>
  <c r="C4" i="10"/>
  <c r="G3" i="10"/>
  <c r="E36" i="9"/>
  <c r="C36" i="9"/>
  <c r="G35" i="9"/>
  <c r="E4" i="9"/>
  <c r="C4" i="9"/>
  <c r="G3" i="9"/>
  <c r="D53" i="8"/>
  <c r="J46" i="8"/>
  <c r="E36" i="8"/>
  <c r="C36" i="8"/>
  <c r="G35" i="8"/>
  <c r="D20" i="8"/>
  <c r="D19" i="8"/>
  <c r="D18" i="8"/>
  <c r="D21" i="8" s="1"/>
  <c r="D17" i="8"/>
  <c r="E4" i="8"/>
  <c r="C4" i="8"/>
  <c r="G3" i="8"/>
  <c r="E36" i="7"/>
  <c r="C36" i="7"/>
  <c r="G35" i="7"/>
  <c r="D21" i="7"/>
  <c r="E4" i="7"/>
  <c r="C4" i="7"/>
  <c r="G3" i="7"/>
  <c r="J46" i="6"/>
  <c r="E36" i="6"/>
  <c r="C36" i="6"/>
  <c r="G35" i="6"/>
  <c r="E4" i="6"/>
  <c r="C4" i="6"/>
  <c r="G3" i="6"/>
  <c r="E36" i="5"/>
  <c r="C36" i="5"/>
  <c r="G35" i="5"/>
  <c r="J14" i="5"/>
  <c r="E4" i="5"/>
  <c r="C4" i="5"/>
  <c r="G3" i="5"/>
  <c r="D52" i="4"/>
  <c r="D51" i="4"/>
  <c r="D50" i="4"/>
  <c r="D49" i="4"/>
  <c r="I10" i="4"/>
  <c r="I42" i="4"/>
  <c r="J10" i="4"/>
  <c r="J45" i="4"/>
  <c r="J44" i="4"/>
  <c r="J43" i="4"/>
  <c r="J42" i="4"/>
  <c r="J41" i="4"/>
  <c r="I45" i="4"/>
  <c r="I44" i="4"/>
  <c r="I43" i="4"/>
  <c r="I41" i="4"/>
  <c r="G35" i="4"/>
  <c r="G3" i="4"/>
  <c r="D42" i="4"/>
  <c r="D41" i="4"/>
  <c r="H38" i="4"/>
  <c r="D38" i="4"/>
  <c r="E36" i="4"/>
  <c r="C36" i="4"/>
  <c r="D20" i="4"/>
  <c r="D19" i="4"/>
  <c r="D18" i="4"/>
  <c r="D17" i="4"/>
  <c r="J13" i="4"/>
  <c r="I13" i="4"/>
  <c r="J12" i="4"/>
  <c r="I12" i="4"/>
  <c r="J11" i="4"/>
  <c r="I11" i="4"/>
  <c r="I9" i="4"/>
  <c r="J9" i="4"/>
  <c r="D10" i="4"/>
  <c r="D9" i="4"/>
  <c r="H6" i="4"/>
  <c r="D6" i="4"/>
  <c r="E4" i="4"/>
  <c r="C4" i="4"/>
  <c r="J46" i="15" l="1"/>
  <c r="J14" i="15"/>
  <c r="J46" i="13"/>
  <c r="J46" i="12"/>
  <c r="J46" i="11"/>
  <c r="J46" i="10"/>
  <c r="J46" i="9"/>
  <c r="D53" i="9"/>
  <c r="J14" i="9"/>
  <c r="J46" i="7"/>
  <c r="J14" i="7"/>
  <c r="D21" i="6"/>
  <c r="J46" i="5"/>
  <c r="J46" i="4"/>
  <c r="D53" i="4"/>
  <c r="D21" i="4"/>
  <c r="J14" i="4"/>
  <c r="D44" i="6" l="1"/>
  <c r="D45" i="6" s="1"/>
  <c r="D12" i="5"/>
  <c r="D13" i="5" s="1"/>
  <c r="J16" i="5" s="1"/>
  <c r="I22" i="5" s="1"/>
  <c r="D44" i="5"/>
  <c r="D12" i="6"/>
  <c r="D13" i="6" s="1"/>
  <c r="D12" i="7"/>
  <c r="D44" i="7"/>
  <c r="D45" i="7" s="1"/>
  <c r="D12" i="8"/>
  <c r="D44" i="8"/>
  <c r="D12" i="9"/>
  <c r="D13" i="9" s="1"/>
  <c r="D44" i="9"/>
  <c r="D45" i="9" s="1"/>
  <c r="D12" i="10"/>
  <c r="D44" i="10"/>
  <c r="D12" i="11"/>
  <c r="D44" i="11"/>
  <c r="D12" i="12"/>
  <c r="D44" i="12"/>
  <c r="D12" i="13"/>
  <c r="D44" i="13"/>
  <c r="D12" i="14"/>
  <c r="D44" i="14"/>
  <c r="D12" i="15"/>
  <c r="D44" i="15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3" i="1"/>
  <c r="D13" i="12" l="1"/>
  <c r="J16" i="12" s="1"/>
  <c r="I22" i="12" s="1"/>
  <c r="D13" i="10"/>
  <c r="J16" i="10" s="1"/>
  <c r="I22" i="10" s="1"/>
  <c r="D13" i="8"/>
  <c r="J16" i="8" s="1"/>
  <c r="I22" i="8" s="1"/>
  <c r="J16" i="9"/>
  <c r="I22" i="9" s="1"/>
  <c r="D13" i="15"/>
  <c r="J16" i="15" s="1"/>
  <c r="I22" i="15" s="1"/>
  <c r="D12" i="4"/>
  <c r="D13" i="4" s="1"/>
  <c r="J16" i="4" s="1"/>
  <c r="I22" i="4" s="1"/>
  <c r="D13" i="13"/>
  <c r="J16" i="13" s="1"/>
  <c r="I22" i="13" s="1"/>
  <c r="D13" i="11"/>
  <c r="J16" i="11" s="1"/>
  <c r="I22" i="11" s="1"/>
  <c r="D13" i="14"/>
  <c r="J16" i="14" s="1"/>
  <c r="I22" i="14" s="1"/>
  <c r="D13" i="7"/>
  <c r="J16" i="7" s="1"/>
  <c r="I22" i="7" s="1"/>
  <c r="J16" i="6"/>
  <c r="I22" i="6" s="1"/>
  <c r="D45" i="14"/>
  <c r="J48" i="14" s="1"/>
  <c r="I54" i="14" s="1"/>
  <c r="D45" i="12"/>
  <c r="J48" i="12" s="1"/>
  <c r="I54" i="12" s="1"/>
  <c r="D45" i="5"/>
  <c r="J48" i="5" s="1"/>
  <c r="I54" i="5" s="1"/>
  <c r="D45" i="10"/>
  <c r="J48" i="10" s="1"/>
  <c r="I54" i="10" s="1"/>
  <c r="D45" i="8"/>
  <c r="J48" i="8" s="1"/>
  <c r="I54" i="8" s="1"/>
  <c r="D45" i="15"/>
  <c r="J48" i="15" s="1"/>
  <c r="I54" i="15" s="1"/>
  <c r="D45" i="13"/>
  <c r="J48" i="13" s="1"/>
  <c r="I54" i="13" s="1"/>
  <c r="D45" i="11"/>
  <c r="J48" i="11" s="1"/>
  <c r="I54" i="11" s="1"/>
  <c r="J48" i="6"/>
  <c r="I54" i="6" s="1"/>
  <c r="J48" i="7"/>
  <c r="I54" i="7" s="1"/>
  <c r="J48" i="9"/>
  <c r="I54" i="9" s="1"/>
  <c r="D44" i="4"/>
  <c r="D45" i="4" s="1"/>
  <c r="J48" i="4" s="1"/>
  <c r="I5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2" authorId="0" shapeId="0" xr:uid="{46DCA9A6-4CF0-4B7D-BFAF-BF30C4F53846}">
      <text>
        <r>
          <rPr>
            <b/>
            <sz val="9"/>
            <color indexed="81"/>
            <rFont val="MS P ゴシック"/>
            <family val="3"/>
            <charset val="128"/>
          </rPr>
          <t>時給が自動計算されます。</t>
        </r>
      </text>
    </comment>
    <comment ref="L2" authorId="0" shapeId="0" xr:uid="{16CB2035-22A2-46C9-B8AB-1DA0A4400C81}">
      <text>
        <r>
          <rPr>
            <sz val="9"/>
            <color indexed="81"/>
            <rFont val="MS P ゴシック"/>
            <family val="3"/>
            <charset val="128"/>
          </rPr>
          <t xml:space="preserve">請求書宛名を入力してください。
</t>
        </r>
      </text>
    </comment>
  </commentList>
</comments>
</file>

<file path=xl/sharedStrings.xml><?xml version="1.0" encoding="utf-8"?>
<sst xmlns="http://schemas.openxmlformats.org/spreadsheetml/2006/main" count="802" uniqueCount="181">
  <si>
    <t>時給</t>
    <rPh sb="0" eb="2">
      <t>ジキュウ</t>
    </rPh>
    <phoneticPr fontId="1"/>
  </si>
  <si>
    <t>キャスト</t>
    <phoneticPr fontId="1"/>
  </si>
  <si>
    <t>時給</t>
    <rPh sb="0" eb="2">
      <t>ジキュウ</t>
    </rPh>
    <phoneticPr fontId="1"/>
  </si>
  <si>
    <t>■スライド計算表</t>
    <rPh sb="5" eb="8">
      <t>ケイサンヒョウ</t>
    </rPh>
    <phoneticPr fontId="1"/>
  </si>
  <si>
    <t>期間</t>
  </si>
  <si>
    <t>コード</t>
  </si>
  <si>
    <t>キャスト名</t>
  </si>
  <si>
    <t>本名</t>
  </si>
  <si>
    <t>出勤日数</t>
  </si>
  <si>
    <t>勤務時間</t>
  </si>
  <si>
    <t>売上</t>
  </si>
  <si>
    <t>小売上</t>
  </si>
  <si>
    <t>セット売上</t>
  </si>
  <si>
    <t>セット数</t>
  </si>
  <si>
    <t>延長S売上</t>
  </si>
  <si>
    <t>延長S数</t>
  </si>
  <si>
    <t>サービス料</t>
  </si>
  <si>
    <t>消費税</t>
  </si>
  <si>
    <t>A指名本数</t>
  </si>
  <si>
    <t>A指名Point</t>
  </si>
  <si>
    <t>A指名B金額</t>
  </si>
  <si>
    <t>A指名売上</t>
  </si>
  <si>
    <t>A延長本数</t>
  </si>
  <si>
    <t>A延長Point</t>
  </si>
  <si>
    <t>A延長B金額</t>
  </si>
  <si>
    <t>A延長売上</t>
  </si>
  <si>
    <t>A合計本数</t>
  </si>
  <si>
    <t>A合計Point</t>
  </si>
  <si>
    <t>A合計B金額</t>
  </si>
  <si>
    <t>A合計売上</t>
  </si>
  <si>
    <t>B指名本数</t>
  </si>
  <si>
    <t>B指名Point</t>
  </si>
  <si>
    <t>B指名B金額</t>
  </si>
  <si>
    <t>B指名売上</t>
  </si>
  <si>
    <t>B延長本数</t>
  </si>
  <si>
    <t>B延長Point</t>
  </si>
  <si>
    <t>B延長B金額</t>
  </si>
  <si>
    <t>B延長売上</t>
  </si>
  <si>
    <t>B合計本数</t>
  </si>
  <si>
    <t>B合計Point</t>
  </si>
  <si>
    <t>B合計B金額</t>
  </si>
  <si>
    <t>B合計売上</t>
  </si>
  <si>
    <t>他指名本数</t>
  </si>
  <si>
    <t>他指名Point</t>
  </si>
  <si>
    <t>他指名B金額</t>
  </si>
  <si>
    <t>他指名売上</t>
  </si>
  <si>
    <t>他延長本数</t>
  </si>
  <si>
    <t>他延長Point</t>
  </si>
  <si>
    <t>他延長B金額</t>
  </si>
  <si>
    <t>他延長売上</t>
  </si>
  <si>
    <t>他合計本数</t>
  </si>
  <si>
    <t>他合計Point</t>
  </si>
  <si>
    <t>他合計B金額</t>
  </si>
  <si>
    <t>他合計売上</t>
  </si>
  <si>
    <t>同伴本数</t>
  </si>
  <si>
    <t>同伴Point</t>
  </si>
  <si>
    <t>同伴B金額</t>
  </si>
  <si>
    <t>同伴売上</t>
  </si>
  <si>
    <t>ドリンク:本数</t>
  </si>
  <si>
    <t>ドリンク:Point</t>
  </si>
  <si>
    <t>ドリンク:B金額</t>
  </si>
  <si>
    <t>ボトル:本数</t>
  </si>
  <si>
    <t>ボトル:Point</t>
  </si>
  <si>
    <t>ボトル:B金額</t>
  </si>
  <si>
    <t>その他:本数</t>
  </si>
  <si>
    <t>その他:Point</t>
  </si>
  <si>
    <t>その他:B金額</t>
  </si>
  <si>
    <t>合計:Other1</t>
  </si>
  <si>
    <t>合計:Other2</t>
  </si>
  <si>
    <t>修正:Point</t>
  </si>
  <si>
    <t>修正:B金額</t>
  </si>
  <si>
    <t>修正:Other1</t>
  </si>
  <si>
    <t>修正:Other2</t>
  </si>
  <si>
    <t>修正:売上</t>
  </si>
  <si>
    <t>送迎</t>
  </si>
  <si>
    <t>ヘアメイク</t>
  </si>
  <si>
    <t>その他</t>
  </si>
  <si>
    <t>日払い</t>
  </si>
  <si>
    <t>メールアドレス</t>
  </si>
  <si>
    <t>みか</t>
  </si>
  <si>
    <t>永野芽郁</t>
  </si>
  <si>
    <t>かおり</t>
  </si>
  <si>
    <t>浜辺南</t>
  </si>
  <si>
    <t>ひろみ</t>
  </si>
  <si>
    <t>今田美桜</t>
  </si>
  <si>
    <t>もも</t>
  </si>
  <si>
    <t>川口春奈</t>
  </si>
  <si>
    <t>ゆみ</t>
  </si>
  <si>
    <t>橋本環奈</t>
  </si>
  <si>
    <t>あゆみ</t>
  </si>
  <si>
    <t>石原さとみ</t>
  </si>
  <si>
    <t>りん</t>
  </si>
  <si>
    <t>長澤まさみ</t>
  </si>
  <si>
    <t>なつみ</t>
  </si>
  <si>
    <t>綾瀬はるか</t>
  </si>
  <si>
    <t>あさみ</t>
  </si>
  <si>
    <t>広瀬すず</t>
  </si>
  <si>
    <t>いずみ</t>
  </si>
  <si>
    <t>深田恭子</t>
  </si>
  <si>
    <t>けい</t>
  </si>
  <si>
    <t>北川景子</t>
  </si>
  <si>
    <t>かすみ</t>
  </si>
  <si>
    <t>有村架純</t>
  </si>
  <si>
    <t>えりか</t>
  </si>
  <si>
    <t>戸田恵梨香</t>
  </si>
  <si>
    <t>らむ</t>
  </si>
  <si>
    <t>吉高由里子</t>
  </si>
  <si>
    <t>つばさ</t>
  </si>
  <si>
    <t>本田翼</t>
  </si>
  <si>
    <t>りほ</t>
  </si>
  <si>
    <t>吉岡里帆</t>
  </si>
  <si>
    <t>あやみ</t>
  </si>
  <si>
    <t>中条あやみ</t>
  </si>
  <si>
    <t>ふうか</t>
  </si>
  <si>
    <t>小芝風花</t>
  </si>
  <si>
    <t>りな</t>
  </si>
  <si>
    <t>結城ひとみ</t>
  </si>
  <si>
    <t>ななせ</t>
  </si>
  <si>
    <t>西野七瀬</t>
  </si>
  <si>
    <t>ありす</t>
  </si>
  <si>
    <t>広瀬アリス</t>
  </si>
  <si>
    <t>れみ</t>
  </si>
  <si>
    <t>芳根京子</t>
  </si>
  <si>
    <t>まい</t>
  </si>
  <si>
    <t>白石麻衣</t>
  </si>
  <si>
    <t>うゆこ</t>
  </si>
  <si>
    <t>新木優子</t>
  </si>
  <si>
    <t>かや</t>
  </si>
  <si>
    <t>清原果耶</t>
  </si>
  <si>
    <t>まき</t>
  </si>
  <si>
    <t>堀北真希</t>
  </si>
  <si>
    <t>なな</t>
  </si>
  <si>
    <t>小松菜奈</t>
  </si>
  <si>
    <t>あみ</t>
  </si>
  <si>
    <t>比嘉愛未</t>
  </si>
  <si>
    <t>源氏名</t>
  </si>
  <si>
    <t>氏名</t>
    <rPh sb="0" eb="2">
      <t>シメイ</t>
    </rPh>
    <phoneticPr fontId="1"/>
  </si>
  <si>
    <t>労働日数</t>
    <rPh sb="0" eb="2">
      <t>ロウドウ</t>
    </rPh>
    <rPh sb="2" eb="4">
      <t>ニッスウ</t>
    </rPh>
    <phoneticPr fontId="1"/>
  </si>
  <si>
    <t>労働時間</t>
    <rPh sb="0" eb="2">
      <t>ロウドウ</t>
    </rPh>
    <rPh sb="2" eb="4">
      <t>ジカン</t>
    </rPh>
    <phoneticPr fontId="1"/>
  </si>
  <si>
    <t>歩合報酬（同）</t>
    <rPh sb="0" eb="2">
      <t>ブアイ</t>
    </rPh>
    <rPh sb="2" eb="4">
      <t>ホウシュウ</t>
    </rPh>
    <rPh sb="5" eb="6">
      <t>ドウ</t>
    </rPh>
    <phoneticPr fontId="1"/>
  </si>
  <si>
    <t>歩合報酬（ド）</t>
    <rPh sb="0" eb="2">
      <t>ブアイ</t>
    </rPh>
    <rPh sb="2" eb="4">
      <t>ホウシュウ</t>
    </rPh>
    <phoneticPr fontId="1"/>
  </si>
  <si>
    <t>時間報酬</t>
    <rPh sb="0" eb="2">
      <t>ジカン</t>
    </rPh>
    <rPh sb="2" eb="4">
      <t>ホウシュウ</t>
    </rPh>
    <phoneticPr fontId="1"/>
  </si>
  <si>
    <t>歩合報酬（指A）</t>
    <rPh sb="0" eb="2">
      <t>ブアイ</t>
    </rPh>
    <rPh sb="2" eb="4">
      <t>ホウシュウ</t>
    </rPh>
    <rPh sb="5" eb="6">
      <t>ユビ</t>
    </rPh>
    <phoneticPr fontId="1"/>
  </si>
  <si>
    <t>歩合報酬（指B）</t>
    <rPh sb="0" eb="2">
      <t>ブアイ</t>
    </rPh>
    <rPh sb="2" eb="4">
      <t>ホウシュウ</t>
    </rPh>
    <rPh sb="5" eb="6">
      <t>ユビ</t>
    </rPh>
    <phoneticPr fontId="1"/>
  </si>
  <si>
    <t>歩合報酬（ボ）</t>
    <rPh sb="0" eb="2">
      <t>ブアイ</t>
    </rPh>
    <rPh sb="2" eb="4">
      <t>ホウシュウ</t>
    </rPh>
    <phoneticPr fontId="1"/>
  </si>
  <si>
    <t>数量</t>
    <rPh sb="0" eb="2">
      <t>スウリョウ</t>
    </rPh>
    <phoneticPr fontId="1"/>
  </si>
  <si>
    <t>金額</t>
    <rPh sb="0" eb="2">
      <t>キンガク</t>
    </rPh>
    <phoneticPr fontId="1"/>
  </si>
  <si>
    <t>時間報酬合計</t>
    <rPh sb="0" eb="2">
      <t>ジカン</t>
    </rPh>
    <rPh sb="2" eb="4">
      <t>ホウシュウ</t>
    </rPh>
    <rPh sb="4" eb="6">
      <t>ゴウケイ</t>
    </rPh>
    <phoneticPr fontId="1"/>
  </si>
  <si>
    <t>【報酬金額】</t>
    <rPh sb="1" eb="3">
      <t>ホウシュウ</t>
    </rPh>
    <rPh sb="3" eb="5">
      <t>キンガク</t>
    </rPh>
    <phoneticPr fontId="1"/>
  </si>
  <si>
    <t>【立替金額】</t>
    <rPh sb="1" eb="3">
      <t>タテカエ</t>
    </rPh>
    <rPh sb="3" eb="5">
      <t>キンガク</t>
    </rPh>
    <phoneticPr fontId="1"/>
  </si>
  <si>
    <t>前払金</t>
    <rPh sb="0" eb="3">
      <t>マエバライキン</t>
    </rPh>
    <phoneticPr fontId="1"/>
  </si>
  <si>
    <t>送迎費用</t>
    <rPh sb="0" eb="2">
      <t>ソウゲイ</t>
    </rPh>
    <rPh sb="2" eb="4">
      <t>ヒヨウ</t>
    </rPh>
    <phoneticPr fontId="1"/>
  </si>
  <si>
    <t>損害金（無）</t>
    <rPh sb="0" eb="3">
      <t>ソンガイキン</t>
    </rPh>
    <rPh sb="4" eb="5">
      <t>ム</t>
    </rPh>
    <phoneticPr fontId="1"/>
  </si>
  <si>
    <t>美容費</t>
    <rPh sb="0" eb="2">
      <t>ビヨウ</t>
    </rPh>
    <rPh sb="2" eb="3">
      <t>ヒ</t>
    </rPh>
    <phoneticPr fontId="1"/>
  </si>
  <si>
    <t>立替金計</t>
    <rPh sb="0" eb="3">
      <t>タテカエキン</t>
    </rPh>
    <rPh sb="3" eb="4">
      <t>ケイ</t>
    </rPh>
    <phoneticPr fontId="1"/>
  </si>
  <si>
    <t>御中</t>
  </si>
  <si>
    <t>●期間</t>
    <rPh sb="1" eb="3">
      <t>キカン</t>
    </rPh>
    <phoneticPr fontId="1"/>
  </si>
  <si>
    <t>～</t>
    <phoneticPr fontId="1"/>
  </si>
  <si>
    <t>歩合報酬計</t>
    <phoneticPr fontId="1"/>
  </si>
  <si>
    <t>差引支給額</t>
    <rPh sb="0" eb="2">
      <t>サシヒキ</t>
    </rPh>
    <rPh sb="2" eb="5">
      <t>シキュウガク</t>
    </rPh>
    <phoneticPr fontId="1"/>
  </si>
  <si>
    <t>報酬合計金額</t>
    <rPh sb="0" eb="2">
      <t>ホウシュウ</t>
    </rPh>
    <rPh sb="2" eb="4">
      <t>ゴウケイ</t>
    </rPh>
    <rPh sb="4" eb="6">
      <t>キンガク</t>
    </rPh>
    <phoneticPr fontId="1"/>
  </si>
  <si>
    <t>㈱●●●</t>
    <phoneticPr fontId="1"/>
  </si>
  <si>
    <t>請求先宛名</t>
    <rPh sb="0" eb="2">
      <t>セイキュウ</t>
    </rPh>
    <rPh sb="2" eb="3">
      <t>サキ</t>
    </rPh>
    <rPh sb="3" eb="5">
      <t>アテナ</t>
    </rPh>
    <phoneticPr fontId="1"/>
  </si>
  <si>
    <t>■業務委託料請求書(明細書）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</si>
  <si>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■業務委託料請求書（明細書）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</si>
  <si>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※スライド票は貴店に合わせて数値を入力してください。</t>
    <rPh sb="5" eb="6">
      <t>ヒョウ</t>
    </rPh>
    <rPh sb="7" eb="9">
      <t>キテン</t>
    </rPh>
    <rPh sb="10" eb="11">
      <t>ア</t>
    </rPh>
    <rPh sb="14" eb="16">
      <t>スウチ</t>
    </rPh>
    <rPh sb="17" eb="19">
      <t>ニュウリョク</t>
    </rPh>
    <phoneticPr fontId="1"/>
  </si>
  <si>
    <t>Point</t>
    <phoneticPr fontId="1"/>
  </si>
  <si>
    <t>このエクセルファイルで、VENUSから出力したCSVファイルをコピペする事で瞬時に給与明細表が出来ます。</t>
    <rPh sb="19" eb="21">
      <t>シュツリョク</t>
    </rPh>
    <rPh sb="36" eb="37">
      <t>コト</t>
    </rPh>
    <rPh sb="38" eb="40">
      <t>シュンジ</t>
    </rPh>
    <rPh sb="41" eb="43">
      <t>キュウヨ</t>
    </rPh>
    <rPh sb="43" eb="45">
      <t>メイサイ</t>
    </rPh>
    <rPh sb="45" eb="46">
      <t>ヒョウ</t>
    </rPh>
    <rPh sb="47" eb="49">
      <t>デキ</t>
    </rPh>
    <phoneticPr fontId="1"/>
  </si>
  <si>
    <t>①VENUSの「11:会員」→「2:月報印刷」→「25:キャスト成績CSV出力」から期間を指定して必要なデータを出力します。</t>
    <rPh sb="11" eb="13">
      <t>カイイン</t>
    </rPh>
    <rPh sb="18" eb="20">
      <t>ゲッポウ</t>
    </rPh>
    <rPh sb="20" eb="22">
      <t>インサツ</t>
    </rPh>
    <rPh sb="32" eb="34">
      <t>セイセキ</t>
    </rPh>
    <rPh sb="37" eb="39">
      <t>シュツリョク</t>
    </rPh>
    <rPh sb="42" eb="44">
      <t>キカン</t>
    </rPh>
    <rPh sb="45" eb="47">
      <t>シテイ</t>
    </rPh>
    <rPh sb="49" eb="51">
      <t>ヒツヨウ</t>
    </rPh>
    <rPh sb="56" eb="58">
      <t>シュツリョク</t>
    </rPh>
    <phoneticPr fontId="1"/>
  </si>
  <si>
    <t>②出力したファイルをページ全体をコピーして、給与計算ファイルのcopyのシートに貼り付けます。</t>
    <rPh sb="1" eb="3">
      <t>シュツリョク</t>
    </rPh>
    <rPh sb="13" eb="15">
      <t>ゼンタイ</t>
    </rPh>
    <rPh sb="22" eb="24">
      <t>キュウヨ</t>
    </rPh>
    <rPh sb="24" eb="26">
      <t>ケイサン</t>
    </rPh>
    <rPh sb="40" eb="41">
      <t>ハ</t>
    </rPh>
    <rPh sb="42" eb="43">
      <t>ツ</t>
    </rPh>
    <phoneticPr fontId="1"/>
  </si>
  <si>
    <t>これで、給与明細書が自動計算されます。</t>
    <rPh sb="4" eb="6">
      <t>キュウヨ</t>
    </rPh>
    <rPh sb="6" eb="9">
      <t>メイサイショ</t>
    </rPh>
    <rPh sb="10" eb="12">
      <t>ジドウ</t>
    </rPh>
    <rPh sb="12" eb="14">
      <t>ケイサン</t>
    </rPh>
    <phoneticPr fontId="1"/>
  </si>
  <si>
    <t>「12:業務」→「13:設定処理」→「13:システム制御項目設定」→「端末固有の設定」画面から</t>
    <rPh sb="4" eb="6">
      <t>ギョウム</t>
    </rPh>
    <rPh sb="12" eb="14">
      <t>セッテイ</t>
    </rPh>
    <rPh sb="14" eb="16">
      <t>ショリ</t>
    </rPh>
    <rPh sb="26" eb="28">
      <t>セイギョ</t>
    </rPh>
    <rPh sb="28" eb="30">
      <t>コウモク</t>
    </rPh>
    <rPh sb="30" eb="32">
      <t>セッテイ</t>
    </rPh>
    <rPh sb="35" eb="37">
      <t>タンマツ</t>
    </rPh>
    <rPh sb="37" eb="39">
      <t>コユウ</t>
    </rPh>
    <rPh sb="40" eb="42">
      <t>セッテイ</t>
    </rPh>
    <rPh sb="43" eb="45">
      <t>ガメン</t>
    </rPh>
    <phoneticPr fontId="1"/>
  </si>
  <si>
    <t>（キャスト成績CSV出力で詳細な情報を出力する」にチェックを入れてください。</t>
    <rPh sb="5" eb="7">
      <t>セイセキ</t>
    </rPh>
    <rPh sb="10" eb="12">
      <t>シュツリョク</t>
    </rPh>
    <rPh sb="13" eb="15">
      <t>ショウサイ</t>
    </rPh>
    <rPh sb="16" eb="18">
      <t>ジョウホウ</t>
    </rPh>
    <rPh sb="19" eb="21">
      <t>シュツリョク</t>
    </rPh>
    <rPh sb="30" eb="31">
      <t>イ</t>
    </rPh>
    <phoneticPr fontId="1"/>
  </si>
  <si>
    <t>〇売上計算</t>
    <rPh sb="1" eb="3">
      <t>ウリアゲ</t>
    </rPh>
    <rPh sb="3" eb="5">
      <t>ケイサン</t>
    </rPh>
    <phoneticPr fontId="1"/>
  </si>
  <si>
    <t>売上</t>
    <rPh sb="0" eb="2">
      <t>ウリアゲ</t>
    </rPh>
    <phoneticPr fontId="1"/>
  </si>
  <si>
    <t>B原価</t>
    <rPh sb="1" eb="3">
      <t>ゲンカ</t>
    </rPh>
    <phoneticPr fontId="1"/>
  </si>
  <si>
    <t>差引金額</t>
    <rPh sb="0" eb="2">
      <t>サシヒキ</t>
    </rPh>
    <rPh sb="2" eb="4">
      <t>キンガク</t>
    </rPh>
    <phoneticPr fontId="1"/>
  </si>
  <si>
    <t>B指名売上</t>
    <rPh sb="1" eb="3">
      <t>シメイ</t>
    </rPh>
    <rPh sb="3" eb="5">
      <t>ウリアゲ</t>
    </rPh>
    <phoneticPr fontId="1"/>
  </si>
  <si>
    <t>※１出力したCSVファイルにキャスト成績の詳細が集計されない場合は、設定を確認してください。</t>
    <rPh sb="2" eb="4">
      <t>シュツリョク</t>
    </rPh>
    <rPh sb="18" eb="20">
      <t>セイセキ</t>
    </rPh>
    <rPh sb="21" eb="23">
      <t>ショウサイ</t>
    </rPh>
    <rPh sb="24" eb="26">
      <t>シュウケイ</t>
    </rPh>
    <rPh sb="30" eb="32">
      <t>バアイ</t>
    </rPh>
    <rPh sb="34" eb="36">
      <t>セッテイ</t>
    </rPh>
    <rPh sb="37" eb="39">
      <t>カクニン</t>
    </rPh>
    <phoneticPr fontId="1"/>
  </si>
  <si>
    <t>※２ボトル原価は、商品メニュー設定のOthe1に登録する事で自動計算します。</t>
    <rPh sb="5" eb="7">
      <t>ゲンカ</t>
    </rPh>
    <rPh sb="9" eb="11">
      <t>ショウヒン</t>
    </rPh>
    <rPh sb="15" eb="17">
      <t>セッテイ</t>
    </rPh>
    <rPh sb="24" eb="26">
      <t>トウロク</t>
    </rPh>
    <rPh sb="28" eb="29">
      <t>コト</t>
    </rPh>
    <rPh sb="30" eb="32">
      <t>ジドウ</t>
    </rPh>
    <rPh sb="32" eb="34">
      <t>ケイサン</t>
    </rPh>
    <phoneticPr fontId="1"/>
  </si>
  <si>
    <t>■使用方法（売上スライド制/売上＝売上ー場内指名料ーボトル原価）</t>
    <rPh sb="1" eb="3">
      <t>シヨウ</t>
    </rPh>
    <rPh sb="3" eb="5">
      <t>ホウホウ</t>
    </rPh>
    <rPh sb="14" eb="16">
      <t>ウリアゲ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</si>
</sst>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¥&quot;#,##0;&quot;¥&quot;\-#,##0"/>
    <numFmt numFmtId="176" formatCode="[h]:mm"/>
    <numFmt numFmtId="177" formatCode="0_);[Red]\(0\)"/>
    <numFmt numFmtId="178" formatCode="&quot;¥&quot;#,##0_);[Red]\(&quot;¥&quot;#,##0\)"/>
  </numFmts>
  <fonts count="11">
    <font>
      <sz val="12"/>
      <color theme="1"/>
      <name val="ＤＦＰ平成ゴシック体W3"/>
      <family val="2"/>
      <charset val="128"/>
    </font>
    <font>
      <sz val="6"/>
      <name val="ＤＦＰ平成ゴシック体W3"/>
      <family val="2"/>
      <charset val="128"/>
    </font>
    <font>
      <sz val="12"/>
      <color theme="1"/>
      <name val="ＤＦＰ平成ゴシック体W3"/>
      <family val="3"/>
      <charset val="128"/>
    </font>
    <font>
      <sz val="12"/>
      <color theme="0"/>
      <name val="ＤＦＰ平成ゴシック体W3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theme="1"/>
      <name val="ＤＦＰ平成ゴシック体W3"/>
      <family val="3"/>
      <charset val="128"/>
    </font>
    <font>
      <sz val="14"/>
      <color theme="1"/>
      <name val="ＤＦＰ平成ゴシック体W3"/>
      <family val="3"/>
      <charset val="128"/>
    </font>
    <font>
      <sz val="9"/>
      <color indexed="81"/>
      <name val="MS P ゴシック"/>
      <family val="3"/>
      <charset val="128"/>
    </font>
    <font>
      <sz val="12"/>
      <name val="ＤＦＰ平成ゴシック体W3"/>
      <family val="3"/>
      <charset val="128"/>
    </font>
    <font>
      <sz val="14"/>
      <color theme="1"/>
      <name val="ＤＦＰ平成ゴシック体W3"/>
      <family val="2"/>
      <charset val="128"/>
    </font>
    <font>
      <sz val="14"/>
      <name val="ＤＦＰ平成ゴシック体W3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F5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46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14" fontId="5" fillId="0" borderId="0" xfId="0" applyNumberFormat="1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>
      <alignment vertical="center"/>
    </xf>
    <xf numFmtId="177" fontId="5" fillId="0" borderId="1" xfId="0" applyNumberFormat="1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Alignment="1">
      <alignment horizontal="right" vertical="center" indent="1"/>
    </xf>
    <xf numFmtId="0" fontId="9" fillId="0" borderId="0" xfId="0" applyFont="1">
      <alignment vertical="center"/>
    </xf>
    <xf numFmtId="0" fontId="0" fillId="5" borderId="1" xfId="0" applyFill="1" applyBorder="1">
      <alignment vertical="center"/>
    </xf>
    <xf numFmtId="0" fontId="1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6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177" fontId="5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5" fontId="6" fillId="0" borderId="2" xfId="0" applyNumberFormat="1" applyFont="1" applyBorder="1" applyAlignment="1">
      <alignment horizontal="center" vertical="center"/>
    </xf>
    <xf numFmtId="5" fontId="6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 indent="1"/>
    </xf>
    <xf numFmtId="176" fontId="5" fillId="0" borderId="1" xfId="0" applyNumberFormat="1" applyFont="1" applyBorder="1" applyAlignment="1">
      <alignment horizontal="right" vertical="center" indent="1"/>
    </xf>
    <xf numFmtId="0" fontId="5" fillId="0" borderId="2" xfId="0" applyFont="1" applyBorder="1" applyAlignment="1">
      <alignment horizontal="right" vertical="center" indent="1"/>
    </xf>
    <xf numFmtId="0" fontId="5" fillId="0" borderId="3" xfId="0" applyFont="1" applyBorder="1" applyAlignment="1">
      <alignment horizontal="right" vertical="center" indent="1"/>
    </xf>
    <xf numFmtId="178" fontId="6" fillId="0" borderId="2" xfId="0" applyNumberFormat="1" applyFont="1" applyBorder="1" applyAlignment="1">
      <alignment horizontal="center" vertical="center"/>
    </xf>
    <xf numFmtId="178" fontId="6" fillId="0" borderId="3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D5F5FF"/>
      <color rgb="FFE5EFFF"/>
      <color rgb="FFFCFEE6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152400</xdr:colOff>
      <xdr:row>32</xdr:row>
      <xdr:rowOff>32113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CCF4444-F723-4B7C-981F-E0586915C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85900"/>
          <a:ext cx="7772400" cy="43755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</xdr:row>
      <xdr:rowOff>114301</xdr:rowOff>
    </xdr:from>
    <xdr:to>
      <xdr:col>7</xdr:col>
      <xdr:colOff>285750</xdr:colOff>
      <xdr:row>68</xdr:row>
      <xdr:rowOff>80021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33D99F-5151-4A7F-A51D-0DED511C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667501"/>
          <a:ext cx="4848225" cy="5756920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74</xdr:row>
      <xdr:rowOff>114300</xdr:rowOff>
    </xdr:from>
    <xdr:to>
      <xdr:col>11</xdr:col>
      <xdr:colOff>123825</xdr:colOff>
      <xdr:row>98</xdr:row>
      <xdr:rowOff>146413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07CBD3A-0E58-4D36-828C-545F8940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544550"/>
          <a:ext cx="7772400" cy="437551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102</xdr:row>
      <xdr:rowOff>66675</xdr:rowOff>
    </xdr:from>
    <xdr:to>
      <xdr:col>11</xdr:col>
      <xdr:colOff>180975</xdr:colOff>
      <xdr:row>126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3D79816-C5F8-C961-A4E6-7AB6DCAD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8564225"/>
          <a:ext cx="7772400" cy="437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B122E-A601-4F95-8B70-B29C4E00E83E}">
  <dimension ref="B2:B102"/>
  <sheetViews>
    <sheetView tabSelected="1" workbookViewId="0">
      <selection activeCell="Q9" sqref="Q9"/>
    </sheetView>
  </sheetViews>
  <sheetFormatPr defaultRowHeight="14.25"/>
  <sheetData>
    <row r="2" spans="2:2" ht="17.25">
      <c r="B2" s="18" t="s">
        <v>180</v>
      </c>
    </row>
    <row r="4" spans="2:2">
      <c r="B4" t="s">
        <v>167</v>
      </c>
    </row>
    <row r="7" spans="2:2">
      <c r="B7" t="s">
        <v>168</v>
      </c>
    </row>
    <row r="35" spans="2:2">
      <c r="B35" t="s">
        <v>169</v>
      </c>
    </row>
    <row r="36" spans="2:2">
      <c r="B36" t="s">
        <v>170</v>
      </c>
    </row>
    <row r="72" spans="2:2">
      <c r="B72" t="s">
        <v>178</v>
      </c>
    </row>
    <row r="73" spans="2:2">
      <c r="B73" t="s">
        <v>171</v>
      </c>
    </row>
    <row r="74" spans="2:2">
      <c r="B74" t="s">
        <v>172</v>
      </c>
    </row>
    <row r="102" spans="2:2">
      <c r="B102" t="s">
        <v>179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4473-6538-4682-A53C-83EAC6614CEB}">
  <dimension ref="A2:J54"/>
  <sheetViews>
    <sheetView topLeftCell="A19"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copy!B15</f>
        <v>えりか</v>
      </c>
      <c r="E6" s="27"/>
      <c r="F6" s="12"/>
      <c r="G6" s="13" t="s">
        <v>136</v>
      </c>
      <c r="H6" s="26" t="str">
        <f>copy!C15</f>
        <v>戸田恵梨香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copy!D15</f>
        <v>5</v>
      </c>
      <c r="E9" s="25"/>
      <c r="F9" s="12"/>
      <c r="G9" s="24" t="s">
        <v>142</v>
      </c>
      <c r="H9" s="24"/>
      <c r="I9" s="14">
        <f>copy!V15</f>
        <v>0</v>
      </c>
      <c r="J9" s="14">
        <f>copy!X15</f>
        <v>0</v>
      </c>
    </row>
    <row r="10" spans="2:10" ht="15.95" customHeight="1">
      <c r="B10" s="24" t="s">
        <v>138</v>
      </c>
      <c r="C10" s="24"/>
      <c r="D10" s="29">
        <f>copy!E15</f>
        <v>1.1041666666666667</v>
      </c>
      <c r="E10" s="29"/>
      <c r="F10" s="12"/>
      <c r="G10" s="24" t="s">
        <v>143</v>
      </c>
      <c r="H10" s="24"/>
      <c r="I10" s="14">
        <f>copy!AH15</f>
        <v>1</v>
      </c>
      <c r="J10" s="14">
        <f>copy!AJ15</f>
        <v>500</v>
      </c>
    </row>
    <row r="11" spans="2:10" ht="15.95" customHeight="1">
      <c r="D11" s="13"/>
      <c r="E11" s="13"/>
      <c r="G11" s="24" t="s">
        <v>139</v>
      </c>
      <c r="H11" s="24"/>
      <c r="I11" s="14">
        <f>copy!AX15</f>
        <v>0</v>
      </c>
      <c r="J11" s="14">
        <f>copy!AZ15</f>
        <v>0</v>
      </c>
    </row>
    <row r="12" spans="2:10" ht="15.95" customHeight="1">
      <c r="B12" s="24" t="s">
        <v>141</v>
      </c>
      <c r="C12" s="24"/>
      <c r="D12" s="25">
        <f>スライド時給計算!G15</f>
        <v>1800</v>
      </c>
      <c r="E12" s="25"/>
      <c r="F12" s="12"/>
      <c r="G12" s="24" t="s">
        <v>140</v>
      </c>
      <c r="H12" s="24"/>
      <c r="I12" s="14">
        <f>copy!BB15</f>
        <v>0</v>
      </c>
      <c r="J12" s="14">
        <f>copy!BD15</f>
        <v>0</v>
      </c>
    </row>
    <row r="13" spans="2:10" ht="15.95" customHeight="1">
      <c r="B13" s="24" t="s">
        <v>147</v>
      </c>
      <c r="C13" s="24"/>
      <c r="D13" s="33">
        <f>D10*D12*24</f>
        <v>47700.000000000007</v>
      </c>
      <c r="E13" s="33"/>
      <c r="F13" s="12"/>
      <c r="G13" s="24" t="s">
        <v>144</v>
      </c>
      <c r="H13" s="24"/>
      <c r="I13" s="14">
        <f>copy!BE15</f>
        <v>0</v>
      </c>
      <c r="J13" s="14">
        <f>copy!BG15</f>
        <v>0</v>
      </c>
    </row>
    <row r="14" spans="2:10" ht="17.25" customHeight="1">
      <c r="G14" s="34" t="s">
        <v>158</v>
      </c>
      <c r="H14" s="34"/>
      <c r="I14" s="34"/>
      <c r="J14" s="14">
        <f>SUM(J9:J13)</f>
        <v>500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48200.000000000007</v>
      </c>
    </row>
    <row r="17" spans="1:10" ht="15.95" customHeight="1">
      <c r="B17" s="24" t="s">
        <v>150</v>
      </c>
      <c r="C17" s="24"/>
      <c r="D17" s="25">
        <f>copy!BU15</f>
        <v>0</v>
      </c>
      <c r="E17" s="25"/>
    </row>
    <row r="18" spans="1:10" ht="15.95" customHeight="1">
      <c r="B18" s="24" t="s">
        <v>151</v>
      </c>
      <c r="C18" s="24"/>
      <c r="D18" s="25">
        <f>copy!BR15</f>
        <v>0</v>
      </c>
      <c r="E18" s="25"/>
    </row>
    <row r="19" spans="1:10" ht="15.95" customHeight="1">
      <c r="B19" s="24" t="s">
        <v>152</v>
      </c>
      <c r="C19" s="24"/>
      <c r="D19" s="25">
        <f>copy!BT15</f>
        <v>0</v>
      </c>
      <c r="E19" s="25"/>
    </row>
    <row r="20" spans="1:10" ht="15.95" customHeight="1">
      <c r="B20" s="24" t="s">
        <v>153</v>
      </c>
      <c r="C20" s="24"/>
      <c r="D20" s="25">
        <f>copy!BS15</f>
        <v>0</v>
      </c>
      <c r="E20" s="25"/>
    </row>
    <row r="21" spans="1:10" ht="17.25" customHeight="1">
      <c r="B21" s="32" t="s">
        <v>154</v>
      </c>
      <c r="C21" s="32"/>
      <c r="D21" s="30">
        <f>SUM(D17:E20)</f>
        <v>0</v>
      </c>
      <c r="E21" s="31"/>
      <c r="I21" s="9" t="s">
        <v>159</v>
      </c>
      <c r="J21" s="12"/>
    </row>
    <row r="22" spans="1:10" ht="19.5" customHeight="1">
      <c r="I22" s="41">
        <f>J16-D21</f>
        <v>48200.000000000007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copy!B16</f>
        <v>らむ</v>
      </c>
      <c r="E38" s="27"/>
      <c r="F38" s="12"/>
      <c r="G38" s="13" t="s">
        <v>136</v>
      </c>
      <c r="H38" s="26" t="str">
        <f>copy!C16</f>
        <v>吉高由里子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copy!D16</f>
        <v>15</v>
      </c>
      <c r="E41" s="37"/>
      <c r="F41" s="12"/>
      <c r="G41" s="24" t="s">
        <v>142</v>
      </c>
      <c r="H41" s="24"/>
      <c r="I41" s="14">
        <f>copy!V16</f>
        <v>38</v>
      </c>
      <c r="J41" s="14">
        <f>copy!X16</f>
        <v>49000</v>
      </c>
    </row>
    <row r="42" spans="2:10" ht="15.95" customHeight="1">
      <c r="B42" s="24" t="s">
        <v>138</v>
      </c>
      <c r="C42" s="24"/>
      <c r="D42" s="38">
        <f>copy!E16</f>
        <v>3.2708333333333335</v>
      </c>
      <c r="E42" s="38"/>
      <c r="F42" s="12"/>
      <c r="G42" s="24" t="s">
        <v>143</v>
      </c>
      <c r="H42" s="24"/>
      <c r="I42" s="14">
        <f>copy!AH16</f>
        <v>2</v>
      </c>
      <c r="J42" s="14">
        <f>copy!AJ16</f>
        <v>1000</v>
      </c>
    </row>
    <row r="43" spans="2:10" ht="15.95" customHeight="1">
      <c r="D43" s="17"/>
      <c r="E43" s="17"/>
      <c r="G43" s="24" t="s">
        <v>139</v>
      </c>
      <c r="H43" s="24"/>
      <c r="I43" s="14">
        <f>copy!AX16</f>
        <v>1</v>
      </c>
      <c r="J43" s="14">
        <f>copy!AZ16</f>
        <v>5000</v>
      </c>
    </row>
    <row r="44" spans="2:10" ht="15.95" customHeight="1">
      <c r="B44" s="24" t="s">
        <v>141</v>
      </c>
      <c r="C44" s="24"/>
      <c r="D44" s="37">
        <f>スライド時給計算!G16</f>
        <v>3300</v>
      </c>
      <c r="E44" s="37"/>
      <c r="F44" s="12"/>
      <c r="G44" s="24" t="s">
        <v>140</v>
      </c>
      <c r="H44" s="24"/>
      <c r="I44" s="14">
        <f>copy!BB16</f>
        <v>118</v>
      </c>
      <c r="J44" s="14">
        <f>copy!BD16</f>
        <v>25300</v>
      </c>
    </row>
    <row r="45" spans="2:10" ht="15.95" customHeight="1">
      <c r="B45" s="24" t="s">
        <v>147</v>
      </c>
      <c r="C45" s="24"/>
      <c r="D45" s="37">
        <f>D42*D44*24</f>
        <v>259050</v>
      </c>
      <c r="E45" s="37"/>
      <c r="F45" s="12"/>
      <c r="G45" s="24" t="s">
        <v>144</v>
      </c>
      <c r="H45" s="24"/>
      <c r="I45" s="14">
        <f>copy!BE16</f>
        <v>4</v>
      </c>
      <c r="J45" s="14">
        <f>copy!BG16</f>
        <v>51900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132200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391250</v>
      </c>
    </row>
    <row r="49" spans="2:10" ht="15.95" customHeight="1">
      <c r="B49" s="24" t="s">
        <v>150</v>
      </c>
      <c r="C49" s="24"/>
      <c r="D49" s="37">
        <f>copy!BU16</f>
        <v>0</v>
      </c>
      <c r="E49" s="37"/>
    </row>
    <row r="50" spans="2:10" ht="15.95" customHeight="1">
      <c r="B50" s="24" t="s">
        <v>151</v>
      </c>
      <c r="C50" s="24"/>
      <c r="D50" s="37">
        <f>copy!BR16</f>
        <v>0</v>
      </c>
      <c r="E50" s="37"/>
    </row>
    <row r="51" spans="2:10" ht="15.95" customHeight="1">
      <c r="B51" s="24" t="s">
        <v>152</v>
      </c>
      <c r="C51" s="24"/>
      <c r="D51" s="37">
        <f>copy!BT16</f>
        <v>0</v>
      </c>
      <c r="E51" s="37"/>
    </row>
    <row r="52" spans="2:10" ht="15.95" customHeight="1">
      <c r="B52" s="24" t="s">
        <v>153</v>
      </c>
      <c r="C52" s="24"/>
      <c r="D52" s="37">
        <f>copy!BS16</f>
        <v>0</v>
      </c>
      <c r="E52" s="37"/>
    </row>
    <row r="53" spans="2:10" ht="15.95" customHeight="1">
      <c r="B53" s="32" t="s">
        <v>154</v>
      </c>
      <c r="C53" s="32"/>
      <c r="D53" s="39">
        <f>SUM(D49:E52)</f>
        <v>0</v>
      </c>
      <c r="E53" s="40"/>
      <c r="I53" s="9" t="s">
        <v>159</v>
      </c>
      <c r="J53" s="12"/>
    </row>
    <row r="54" spans="2:10" ht="19.5" customHeight="1">
      <c r="I54" s="35">
        <f>J48-D53</f>
        <v>391250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80D5A-6C79-4B19-9548-7FF111860B6E}">
  <dimension ref="A2:J54"/>
  <sheetViews>
    <sheetView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copy!B17</f>
        <v>つばさ</v>
      </c>
      <c r="E6" s="27"/>
      <c r="F6" s="12"/>
      <c r="G6" s="13" t="s">
        <v>136</v>
      </c>
      <c r="H6" s="26" t="str">
        <f>copy!C17</f>
        <v>本田翼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copy!D17</f>
        <v>1</v>
      </c>
      <c r="E9" s="25"/>
      <c r="F9" s="12"/>
      <c r="G9" s="24" t="s">
        <v>142</v>
      </c>
      <c r="H9" s="24"/>
      <c r="I9" s="14">
        <f>copy!V17</f>
        <v>0</v>
      </c>
      <c r="J9" s="14">
        <f>copy!X17</f>
        <v>0</v>
      </c>
    </row>
    <row r="10" spans="2:10" ht="15.95" customHeight="1">
      <c r="B10" s="24" t="s">
        <v>138</v>
      </c>
      <c r="C10" s="24"/>
      <c r="D10" s="29">
        <f>copy!E17</f>
        <v>0.16666666666666666</v>
      </c>
      <c r="E10" s="29"/>
      <c r="F10" s="12"/>
      <c r="G10" s="24" t="s">
        <v>143</v>
      </c>
      <c r="H10" s="24"/>
      <c r="I10" s="14">
        <f>copy!AH17</f>
        <v>0</v>
      </c>
      <c r="J10" s="14">
        <f>copy!AJ17</f>
        <v>0</v>
      </c>
    </row>
    <row r="11" spans="2:10" ht="15.95" customHeight="1">
      <c r="D11" s="13"/>
      <c r="E11" s="13"/>
      <c r="G11" s="24" t="s">
        <v>139</v>
      </c>
      <c r="H11" s="24"/>
      <c r="I11" s="14">
        <f>copy!AX17</f>
        <v>0</v>
      </c>
      <c r="J11" s="14">
        <f>copy!AZ17</f>
        <v>0</v>
      </c>
    </row>
    <row r="12" spans="2:10" ht="15.95" customHeight="1">
      <c r="B12" s="24" t="s">
        <v>141</v>
      </c>
      <c r="C12" s="24"/>
      <c r="D12" s="25">
        <f>スライド時給計算!G17</f>
        <v>1800</v>
      </c>
      <c r="E12" s="25"/>
      <c r="F12" s="12"/>
      <c r="G12" s="24" t="s">
        <v>140</v>
      </c>
      <c r="H12" s="24"/>
      <c r="I12" s="14">
        <f>copy!BB17</f>
        <v>0</v>
      </c>
      <c r="J12" s="14">
        <f>copy!BD17</f>
        <v>0</v>
      </c>
    </row>
    <row r="13" spans="2:10" ht="15.95" customHeight="1">
      <c r="B13" s="24" t="s">
        <v>147</v>
      </c>
      <c r="C13" s="24"/>
      <c r="D13" s="33">
        <f>D10*D12*24</f>
        <v>7200</v>
      </c>
      <c r="E13" s="33"/>
      <c r="F13" s="12"/>
      <c r="G13" s="24" t="s">
        <v>144</v>
      </c>
      <c r="H13" s="24"/>
      <c r="I13" s="14">
        <f>copy!BE17</f>
        <v>0</v>
      </c>
      <c r="J13" s="14">
        <f>copy!BG17</f>
        <v>0</v>
      </c>
    </row>
    <row r="14" spans="2:10" ht="17.25" customHeight="1">
      <c r="G14" s="34" t="s">
        <v>158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7200</v>
      </c>
    </row>
    <row r="17" spans="1:10" ht="15.95" customHeight="1">
      <c r="B17" s="24" t="s">
        <v>150</v>
      </c>
      <c r="C17" s="24"/>
      <c r="D17" s="25">
        <f>copy!BU17</f>
        <v>0</v>
      </c>
      <c r="E17" s="25"/>
    </row>
    <row r="18" spans="1:10" ht="15.95" customHeight="1">
      <c r="B18" s="24" t="s">
        <v>151</v>
      </c>
      <c r="C18" s="24"/>
      <c r="D18" s="25">
        <f>copy!BR17</f>
        <v>0</v>
      </c>
      <c r="E18" s="25"/>
    </row>
    <row r="19" spans="1:10" ht="15.95" customHeight="1">
      <c r="B19" s="24" t="s">
        <v>152</v>
      </c>
      <c r="C19" s="24"/>
      <c r="D19" s="25">
        <f>copy!BT17</f>
        <v>0</v>
      </c>
      <c r="E19" s="25"/>
    </row>
    <row r="20" spans="1:10" ht="15.95" customHeight="1">
      <c r="B20" s="24" t="s">
        <v>153</v>
      </c>
      <c r="C20" s="24"/>
      <c r="D20" s="25">
        <f>copy!BS17</f>
        <v>0</v>
      </c>
      <c r="E20" s="25"/>
    </row>
    <row r="21" spans="1:10" ht="17.25" customHeight="1">
      <c r="B21" s="32" t="s">
        <v>154</v>
      </c>
      <c r="C21" s="32"/>
      <c r="D21" s="30">
        <f>SUM(D17:E20)</f>
        <v>0</v>
      </c>
      <c r="E21" s="31"/>
      <c r="I21" s="9" t="s">
        <v>159</v>
      </c>
      <c r="J21" s="12"/>
    </row>
    <row r="22" spans="1:10" ht="19.5" customHeight="1">
      <c r="I22" s="41">
        <f>J16-D21</f>
        <v>7200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copy!B18</f>
        <v>りほ</v>
      </c>
      <c r="E38" s="27"/>
      <c r="F38" s="12"/>
      <c r="G38" s="13" t="s">
        <v>136</v>
      </c>
      <c r="H38" s="26" t="str">
        <f>copy!C18</f>
        <v>吉岡里帆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copy!D18</f>
        <v>24</v>
      </c>
      <c r="E41" s="37"/>
      <c r="F41" s="12"/>
      <c r="G41" s="24" t="s">
        <v>142</v>
      </c>
      <c r="H41" s="24"/>
      <c r="I41" s="14">
        <f>copy!V18</f>
        <v>41</v>
      </c>
      <c r="J41" s="14">
        <f>copy!X18</f>
        <v>52000</v>
      </c>
    </row>
    <row r="42" spans="2:10" ht="15.95" customHeight="1">
      <c r="B42" s="24" t="s">
        <v>138</v>
      </c>
      <c r="C42" s="24"/>
      <c r="D42" s="38">
        <f>copy!E18</f>
        <v>5.166666666666667</v>
      </c>
      <c r="E42" s="38"/>
      <c r="F42" s="12"/>
      <c r="G42" s="24" t="s">
        <v>143</v>
      </c>
      <c r="H42" s="24"/>
      <c r="I42" s="14">
        <f>copy!AH18</f>
        <v>12</v>
      </c>
      <c r="J42" s="14">
        <f>copy!AJ18</f>
        <v>6000</v>
      </c>
    </row>
    <row r="43" spans="2:10" ht="15.95" customHeight="1">
      <c r="D43" s="17"/>
      <c r="E43" s="17"/>
      <c r="G43" s="24" t="s">
        <v>139</v>
      </c>
      <c r="H43" s="24"/>
      <c r="I43" s="14">
        <f>copy!AX18</f>
        <v>7</v>
      </c>
      <c r="J43" s="14">
        <f>copy!AZ18</f>
        <v>35000</v>
      </c>
    </row>
    <row r="44" spans="2:10" ht="15.95" customHeight="1">
      <c r="B44" s="24" t="s">
        <v>141</v>
      </c>
      <c r="C44" s="24"/>
      <c r="D44" s="37">
        <f>スライド時給計算!G18</f>
        <v>3900</v>
      </c>
      <c r="E44" s="37"/>
      <c r="F44" s="12"/>
      <c r="G44" s="24" t="s">
        <v>140</v>
      </c>
      <c r="H44" s="24"/>
      <c r="I44" s="14">
        <f>copy!BB18</f>
        <v>161</v>
      </c>
      <c r="J44" s="14">
        <f>copy!BD18</f>
        <v>37400</v>
      </c>
    </row>
    <row r="45" spans="2:10" ht="15.95" customHeight="1">
      <c r="B45" s="24" t="s">
        <v>147</v>
      </c>
      <c r="C45" s="24"/>
      <c r="D45" s="37">
        <f>D42*D44*24</f>
        <v>483600</v>
      </c>
      <c r="E45" s="37"/>
      <c r="F45" s="12"/>
      <c r="G45" s="24" t="s">
        <v>144</v>
      </c>
      <c r="H45" s="24"/>
      <c r="I45" s="14">
        <f>copy!BE18</f>
        <v>10</v>
      </c>
      <c r="J45" s="14">
        <f>copy!BG18</f>
        <v>35100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165500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649100</v>
      </c>
    </row>
    <row r="49" spans="2:10" ht="15.95" customHeight="1">
      <c r="B49" s="24" t="s">
        <v>150</v>
      </c>
      <c r="C49" s="24"/>
      <c r="D49" s="37">
        <f>copy!BU18</f>
        <v>7370</v>
      </c>
      <c r="E49" s="37"/>
    </row>
    <row r="50" spans="2:10" ht="15.95" customHeight="1">
      <c r="B50" s="24" t="s">
        <v>151</v>
      </c>
      <c r="C50" s="24"/>
      <c r="D50" s="37">
        <f>copy!BR18</f>
        <v>0</v>
      </c>
      <c r="E50" s="37"/>
    </row>
    <row r="51" spans="2:10" ht="15.95" customHeight="1">
      <c r="B51" s="24" t="s">
        <v>152</v>
      </c>
      <c r="C51" s="24"/>
      <c r="D51" s="37">
        <f>copy!BT18</f>
        <v>0</v>
      </c>
      <c r="E51" s="37"/>
    </row>
    <row r="52" spans="2:10" ht="15.95" customHeight="1">
      <c r="B52" s="24" t="s">
        <v>153</v>
      </c>
      <c r="C52" s="24"/>
      <c r="D52" s="37">
        <f>copy!BS18</f>
        <v>0</v>
      </c>
      <c r="E52" s="37"/>
    </row>
    <row r="53" spans="2:10" ht="15.95" customHeight="1">
      <c r="B53" s="32" t="s">
        <v>154</v>
      </c>
      <c r="C53" s="32"/>
      <c r="D53" s="39">
        <f>SUM(D49:E52)</f>
        <v>7370</v>
      </c>
      <c r="E53" s="40"/>
      <c r="I53" s="9" t="s">
        <v>159</v>
      </c>
      <c r="J53" s="12"/>
    </row>
    <row r="54" spans="2:10" ht="19.5" customHeight="1">
      <c r="I54" s="35">
        <f>J48-D53</f>
        <v>641730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21D5E-6F5B-4D8C-9276-A293D9B47EFF}">
  <dimension ref="A2:J54"/>
  <sheetViews>
    <sheetView topLeftCell="A10"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copy!B19</f>
        <v>あやみ</v>
      </c>
      <c r="E6" s="27"/>
      <c r="F6" s="12"/>
      <c r="G6" s="13" t="s">
        <v>136</v>
      </c>
      <c r="H6" s="26" t="str">
        <f>copy!C19</f>
        <v>中条あやみ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copy!D19</f>
        <v>17</v>
      </c>
      <c r="E9" s="25"/>
      <c r="F9" s="12"/>
      <c r="G9" s="24" t="s">
        <v>142</v>
      </c>
      <c r="H9" s="24"/>
      <c r="I9" s="14">
        <f>copy!V19</f>
        <v>3</v>
      </c>
      <c r="J9" s="14">
        <f>copy!X19</f>
        <v>4000</v>
      </c>
    </row>
    <row r="10" spans="2:10" ht="15.95" customHeight="1">
      <c r="B10" s="24" t="s">
        <v>138</v>
      </c>
      <c r="C10" s="24"/>
      <c r="D10" s="29">
        <f>copy!E19</f>
        <v>4.052083333333333</v>
      </c>
      <c r="E10" s="29"/>
      <c r="F10" s="12"/>
      <c r="G10" s="24" t="s">
        <v>143</v>
      </c>
      <c r="H10" s="24"/>
      <c r="I10" s="14">
        <f>copy!AH19</f>
        <v>22</v>
      </c>
      <c r="J10" s="14">
        <f>copy!AJ19</f>
        <v>11000</v>
      </c>
    </row>
    <row r="11" spans="2:10" ht="15.95" customHeight="1">
      <c r="D11" s="13"/>
      <c r="E11" s="13"/>
      <c r="G11" s="24" t="s">
        <v>139</v>
      </c>
      <c r="H11" s="24"/>
      <c r="I11" s="14">
        <f>copy!AX19</f>
        <v>0</v>
      </c>
      <c r="J11" s="14">
        <f>copy!AZ19</f>
        <v>0</v>
      </c>
    </row>
    <row r="12" spans="2:10" ht="15.95" customHeight="1">
      <c r="B12" s="24" t="s">
        <v>141</v>
      </c>
      <c r="C12" s="24"/>
      <c r="D12" s="25">
        <f>スライド時給計算!G19</f>
        <v>1800</v>
      </c>
      <c r="E12" s="25"/>
      <c r="F12" s="12"/>
      <c r="G12" s="24" t="s">
        <v>140</v>
      </c>
      <c r="H12" s="24"/>
      <c r="I12" s="14">
        <f>copy!BB19</f>
        <v>3</v>
      </c>
      <c r="J12" s="14">
        <f>copy!BD19</f>
        <v>450</v>
      </c>
    </row>
    <row r="13" spans="2:10" ht="15.95" customHeight="1">
      <c r="B13" s="24" t="s">
        <v>147</v>
      </c>
      <c r="C13" s="24"/>
      <c r="D13" s="33">
        <f>D10*D12*24</f>
        <v>175049.99999999997</v>
      </c>
      <c r="E13" s="33"/>
      <c r="F13" s="12"/>
      <c r="G13" s="24" t="s">
        <v>144</v>
      </c>
      <c r="H13" s="24"/>
      <c r="I13" s="14">
        <f>copy!BE19</f>
        <v>2</v>
      </c>
      <c r="J13" s="14">
        <f>copy!BG19</f>
        <v>7200</v>
      </c>
    </row>
    <row r="14" spans="2:10" ht="17.25" customHeight="1">
      <c r="G14" s="34" t="s">
        <v>158</v>
      </c>
      <c r="H14" s="34"/>
      <c r="I14" s="34"/>
      <c r="J14" s="14">
        <f>SUM(J9:J13)</f>
        <v>22650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197699.99999999997</v>
      </c>
    </row>
    <row r="17" spans="1:10" ht="15.95" customHeight="1">
      <c r="B17" s="24" t="s">
        <v>150</v>
      </c>
      <c r="C17" s="24"/>
      <c r="D17" s="25">
        <f>copy!BU19</f>
        <v>0</v>
      </c>
      <c r="E17" s="25"/>
    </row>
    <row r="18" spans="1:10" ht="15.95" customHeight="1">
      <c r="B18" s="24" t="s">
        <v>151</v>
      </c>
      <c r="C18" s="24"/>
      <c r="D18" s="25">
        <f>copy!BR19</f>
        <v>0</v>
      </c>
      <c r="E18" s="25"/>
    </row>
    <row r="19" spans="1:10" ht="15.95" customHeight="1">
      <c r="B19" s="24" t="s">
        <v>152</v>
      </c>
      <c r="C19" s="24"/>
      <c r="D19" s="25">
        <f>copy!BT19</f>
        <v>0</v>
      </c>
      <c r="E19" s="25"/>
    </row>
    <row r="20" spans="1:10" ht="15.95" customHeight="1">
      <c r="B20" s="24" t="s">
        <v>153</v>
      </c>
      <c r="C20" s="24"/>
      <c r="D20" s="25">
        <f>copy!BS19</f>
        <v>0</v>
      </c>
      <c r="E20" s="25"/>
    </row>
    <row r="21" spans="1:10" ht="17.25" customHeight="1">
      <c r="B21" s="32" t="s">
        <v>154</v>
      </c>
      <c r="C21" s="32"/>
      <c r="D21" s="30">
        <f>SUM(D17:E20)</f>
        <v>0</v>
      </c>
      <c r="E21" s="31"/>
      <c r="I21" s="9" t="s">
        <v>159</v>
      </c>
      <c r="J21" s="12"/>
    </row>
    <row r="22" spans="1:10" ht="19.5" customHeight="1">
      <c r="I22" s="41">
        <f>J16-D21</f>
        <v>197699.99999999997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copy!B4</f>
        <v>かおり</v>
      </c>
      <c r="E38" s="27"/>
      <c r="F38" s="12"/>
      <c r="G38" s="13" t="s">
        <v>136</v>
      </c>
      <c r="H38" s="26" t="str">
        <f>copy!C4</f>
        <v>浜辺南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copy!D20</f>
        <v>13</v>
      </c>
      <c r="E41" s="37"/>
      <c r="F41" s="12"/>
      <c r="G41" s="24" t="s">
        <v>142</v>
      </c>
      <c r="H41" s="24"/>
      <c r="I41" s="14">
        <f>copy!V20</f>
        <v>11</v>
      </c>
      <c r="J41" s="14">
        <f>copy!X20</f>
        <v>14000</v>
      </c>
    </row>
    <row r="42" spans="2:10" ht="15.95" customHeight="1">
      <c r="B42" s="24" t="s">
        <v>138</v>
      </c>
      <c r="C42" s="24"/>
      <c r="D42" s="38">
        <f>copy!E20</f>
        <v>2.7291666666666665</v>
      </c>
      <c r="E42" s="38"/>
      <c r="F42" s="12"/>
      <c r="G42" s="24" t="s">
        <v>143</v>
      </c>
      <c r="H42" s="24"/>
      <c r="I42" s="14">
        <f>copy!AH20</f>
        <v>5</v>
      </c>
      <c r="J42" s="14">
        <f>copy!AJ20</f>
        <v>2500</v>
      </c>
    </row>
    <row r="43" spans="2:10" ht="15.95" customHeight="1">
      <c r="D43" s="17"/>
      <c r="E43" s="17"/>
      <c r="G43" s="24" t="s">
        <v>139</v>
      </c>
      <c r="H43" s="24"/>
      <c r="I43" s="14">
        <f>copy!AX20</f>
        <v>1</v>
      </c>
      <c r="J43" s="14">
        <f>copy!AZ20</f>
        <v>5000</v>
      </c>
    </row>
    <row r="44" spans="2:10" ht="15.95" customHeight="1">
      <c r="B44" s="24" t="s">
        <v>141</v>
      </c>
      <c r="C44" s="24"/>
      <c r="D44" s="37">
        <f>スライド時給計算!G20</f>
        <v>2200</v>
      </c>
      <c r="E44" s="37"/>
      <c r="F44" s="12"/>
      <c r="G44" s="24" t="s">
        <v>140</v>
      </c>
      <c r="H44" s="24"/>
      <c r="I44" s="14">
        <f>copy!BB20</f>
        <v>22</v>
      </c>
      <c r="J44" s="14">
        <f>copy!BD20</f>
        <v>4200</v>
      </c>
    </row>
    <row r="45" spans="2:10" ht="15.95" customHeight="1">
      <c r="B45" s="24" t="s">
        <v>147</v>
      </c>
      <c r="C45" s="24"/>
      <c r="D45" s="37">
        <f>D42*D44*24</f>
        <v>144100</v>
      </c>
      <c r="E45" s="37"/>
      <c r="F45" s="12"/>
      <c r="G45" s="24" t="s">
        <v>144</v>
      </c>
      <c r="H45" s="24"/>
      <c r="I45" s="14">
        <f>copy!BE20</f>
        <v>2</v>
      </c>
      <c r="J45" s="14">
        <f>copy!BG20</f>
        <v>4350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30050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174150</v>
      </c>
    </row>
    <row r="49" spans="2:10" ht="15.95" customHeight="1">
      <c r="B49" s="24" t="s">
        <v>150</v>
      </c>
      <c r="C49" s="24"/>
      <c r="D49" s="37">
        <f>copy!BU20</f>
        <v>0</v>
      </c>
      <c r="E49" s="37"/>
    </row>
    <row r="50" spans="2:10" ht="15.95" customHeight="1">
      <c r="B50" s="24" t="s">
        <v>151</v>
      </c>
      <c r="C50" s="24"/>
      <c r="D50" s="37">
        <f>copy!BR20</f>
        <v>0</v>
      </c>
      <c r="E50" s="37"/>
    </row>
    <row r="51" spans="2:10" ht="15.95" customHeight="1">
      <c r="B51" s="24" t="s">
        <v>152</v>
      </c>
      <c r="C51" s="24"/>
      <c r="D51" s="37">
        <f>copy!BT20</f>
        <v>0</v>
      </c>
      <c r="E51" s="37"/>
    </row>
    <row r="52" spans="2:10" ht="15.95" customHeight="1">
      <c r="B52" s="24" t="s">
        <v>153</v>
      </c>
      <c r="C52" s="24"/>
      <c r="D52" s="37">
        <f>copy!BS20</f>
        <v>0</v>
      </c>
      <c r="E52" s="37"/>
    </row>
    <row r="53" spans="2:10" ht="15.95" customHeight="1">
      <c r="B53" s="32" t="s">
        <v>154</v>
      </c>
      <c r="C53" s="32"/>
      <c r="D53" s="39">
        <f>SUM(D49:E52)</f>
        <v>0</v>
      </c>
      <c r="E53" s="40"/>
      <c r="I53" s="9" t="s">
        <v>159</v>
      </c>
      <c r="J53" s="12"/>
    </row>
    <row r="54" spans="2:10" ht="19.5" customHeight="1">
      <c r="I54" s="35">
        <f>J48-D53</f>
        <v>174150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E2C4-024A-4CDA-A503-96EA55E88B55}">
  <dimension ref="A2:J54"/>
  <sheetViews>
    <sheetView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copy!B21</f>
        <v>りな</v>
      </c>
      <c r="E6" s="27"/>
      <c r="F6" s="12"/>
      <c r="G6" s="13" t="s">
        <v>136</v>
      </c>
      <c r="H6" s="26" t="str">
        <f>copy!C21</f>
        <v>結城ひとみ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copy!D21</f>
        <v>21</v>
      </c>
      <c r="E9" s="25"/>
      <c r="F9" s="12"/>
      <c r="G9" s="24" t="s">
        <v>142</v>
      </c>
      <c r="H9" s="24"/>
      <c r="I9" s="14">
        <f>copy!V21</f>
        <v>71</v>
      </c>
      <c r="J9" s="14">
        <f>copy!X21</f>
        <v>91500</v>
      </c>
    </row>
    <row r="10" spans="2:10" ht="15.95" customHeight="1">
      <c r="B10" s="24" t="s">
        <v>138</v>
      </c>
      <c r="C10" s="24"/>
      <c r="D10" s="29">
        <f>copy!E21</f>
        <v>4.458333333333333</v>
      </c>
      <c r="E10" s="29"/>
      <c r="F10" s="12"/>
      <c r="G10" s="24" t="s">
        <v>143</v>
      </c>
      <c r="H10" s="24"/>
      <c r="I10" s="14">
        <f>copy!AH21</f>
        <v>9</v>
      </c>
      <c r="J10" s="14">
        <f>copy!AJ21</f>
        <v>4500</v>
      </c>
    </row>
    <row r="11" spans="2:10" ht="15.95" customHeight="1">
      <c r="D11" s="13"/>
      <c r="E11" s="13"/>
      <c r="G11" s="24" t="s">
        <v>139</v>
      </c>
      <c r="H11" s="24"/>
      <c r="I11" s="14">
        <f>copy!AX21</f>
        <v>7</v>
      </c>
      <c r="J11" s="14">
        <f>copy!AZ21</f>
        <v>35000</v>
      </c>
    </row>
    <row r="12" spans="2:10" ht="15.95" customHeight="1">
      <c r="B12" s="24" t="s">
        <v>141</v>
      </c>
      <c r="C12" s="24"/>
      <c r="D12" s="25">
        <f>スライド時給計算!G21</f>
        <v>4300</v>
      </c>
      <c r="E12" s="25"/>
      <c r="F12" s="12"/>
      <c r="G12" s="24" t="s">
        <v>140</v>
      </c>
      <c r="H12" s="24"/>
      <c r="I12" s="14">
        <f>copy!BB21</f>
        <v>218</v>
      </c>
      <c r="J12" s="14">
        <f>copy!BD21</f>
        <v>50950</v>
      </c>
    </row>
    <row r="13" spans="2:10" ht="15.95" customHeight="1">
      <c r="B13" s="24" t="s">
        <v>147</v>
      </c>
      <c r="C13" s="24"/>
      <c r="D13" s="33">
        <f>D10*D12*24</f>
        <v>460100</v>
      </c>
      <c r="E13" s="33"/>
      <c r="F13" s="12"/>
      <c r="G13" s="24" t="s">
        <v>144</v>
      </c>
      <c r="H13" s="24"/>
      <c r="I13" s="14">
        <f>copy!BE21</f>
        <v>5</v>
      </c>
      <c r="J13" s="14">
        <f>copy!BG21</f>
        <v>22200</v>
      </c>
    </row>
    <row r="14" spans="2:10" ht="17.25" customHeight="1">
      <c r="G14" s="34" t="s">
        <v>158</v>
      </c>
      <c r="H14" s="34"/>
      <c r="I14" s="34"/>
      <c r="J14" s="14">
        <f>SUM(J9:J13)</f>
        <v>204150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664250</v>
      </c>
    </row>
    <row r="17" spans="1:10" ht="15.95" customHeight="1">
      <c r="B17" s="24" t="s">
        <v>150</v>
      </c>
      <c r="C17" s="24"/>
      <c r="D17" s="25">
        <f>copy!BU21</f>
        <v>40000</v>
      </c>
      <c r="E17" s="25"/>
    </row>
    <row r="18" spans="1:10" ht="15.95" customHeight="1">
      <c r="B18" s="24" t="s">
        <v>151</v>
      </c>
      <c r="C18" s="24"/>
      <c r="D18" s="25">
        <f>copy!BR21</f>
        <v>0</v>
      </c>
      <c r="E18" s="25"/>
    </row>
    <row r="19" spans="1:10" ht="15.95" customHeight="1">
      <c r="B19" s="24" t="s">
        <v>152</v>
      </c>
      <c r="C19" s="24"/>
      <c r="D19" s="25">
        <f>copy!BT21</f>
        <v>0</v>
      </c>
      <c r="E19" s="25"/>
    </row>
    <row r="20" spans="1:10" ht="15.95" customHeight="1">
      <c r="B20" s="24" t="s">
        <v>153</v>
      </c>
      <c r="C20" s="24"/>
      <c r="D20" s="25">
        <f>copy!BS21</f>
        <v>0</v>
      </c>
      <c r="E20" s="25"/>
    </row>
    <row r="21" spans="1:10" ht="17.25" customHeight="1">
      <c r="B21" s="32" t="s">
        <v>154</v>
      </c>
      <c r="C21" s="32"/>
      <c r="D21" s="30">
        <f>SUM(D17:E20)</f>
        <v>40000</v>
      </c>
      <c r="E21" s="31"/>
      <c r="I21" s="9" t="s">
        <v>159</v>
      </c>
      <c r="J21" s="12"/>
    </row>
    <row r="22" spans="1:10" ht="19.5" customHeight="1">
      <c r="I22" s="41">
        <f>J16-D21</f>
        <v>624250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copy!B22</f>
        <v>ななせ</v>
      </c>
      <c r="E38" s="27"/>
      <c r="F38" s="12"/>
      <c r="G38" s="13" t="s">
        <v>136</v>
      </c>
      <c r="H38" s="26" t="str">
        <f>copy!C22</f>
        <v>西野七瀬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copy!D22</f>
        <v>15</v>
      </c>
      <c r="E41" s="37"/>
      <c r="F41" s="12"/>
      <c r="G41" s="24" t="s">
        <v>142</v>
      </c>
      <c r="H41" s="24"/>
      <c r="I41" s="14">
        <f>copy!V22</f>
        <v>1</v>
      </c>
      <c r="J41" s="14">
        <f>copy!X22</f>
        <v>1500</v>
      </c>
    </row>
    <row r="42" spans="2:10" ht="15.95" customHeight="1">
      <c r="B42" s="24" t="s">
        <v>138</v>
      </c>
      <c r="C42" s="24"/>
      <c r="D42" s="38">
        <f>copy!E4</f>
        <v>0.16666666666666666</v>
      </c>
      <c r="E42" s="38"/>
      <c r="F42" s="12"/>
      <c r="G42" s="24" t="s">
        <v>143</v>
      </c>
      <c r="H42" s="24"/>
      <c r="I42" s="14">
        <f>copy!AH22</f>
        <v>15</v>
      </c>
      <c r="J42" s="14">
        <f>copy!AJ22</f>
        <v>7500</v>
      </c>
    </row>
    <row r="43" spans="2:10" ht="15.95" customHeight="1">
      <c r="D43" s="17"/>
      <c r="E43" s="17"/>
      <c r="G43" s="24" t="s">
        <v>139</v>
      </c>
      <c r="H43" s="24"/>
      <c r="I43" s="14">
        <f>copy!AX22</f>
        <v>0</v>
      </c>
      <c r="J43" s="14">
        <f>copy!AZ22</f>
        <v>0</v>
      </c>
    </row>
    <row r="44" spans="2:10" ht="15.95" customHeight="1">
      <c r="B44" s="24" t="s">
        <v>141</v>
      </c>
      <c r="C44" s="24"/>
      <c r="D44" s="37">
        <f>スライド時給計算!G22</f>
        <v>1800</v>
      </c>
      <c r="E44" s="37"/>
      <c r="F44" s="12"/>
      <c r="G44" s="24" t="s">
        <v>140</v>
      </c>
      <c r="H44" s="24"/>
      <c r="I44" s="14">
        <f>copy!BB22</f>
        <v>16</v>
      </c>
      <c r="J44" s="14">
        <f>copy!BD22</f>
        <v>1600</v>
      </c>
    </row>
    <row r="45" spans="2:10" ht="15.95" customHeight="1">
      <c r="B45" s="24" t="s">
        <v>147</v>
      </c>
      <c r="C45" s="24"/>
      <c r="D45" s="37">
        <f>D42*D44*24</f>
        <v>7200</v>
      </c>
      <c r="E45" s="37"/>
      <c r="F45" s="12"/>
      <c r="G45" s="24" t="s">
        <v>144</v>
      </c>
      <c r="H45" s="24"/>
      <c r="I45" s="14">
        <f>copy!BE22</f>
        <v>0</v>
      </c>
      <c r="J45" s="14">
        <f>copy!BG22</f>
        <v>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10600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17800</v>
      </c>
    </row>
    <row r="49" spans="2:10" ht="15.95" customHeight="1">
      <c r="B49" s="24" t="s">
        <v>150</v>
      </c>
      <c r="C49" s="24"/>
      <c r="D49" s="37">
        <f>copy!BU22</f>
        <v>0</v>
      </c>
      <c r="E49" s="37"/>
    </row>
    <row r="50" spans="2:10" ht="15.95" customHeight="1">
      <c r="B50" s="24" t="s">
        <v>151</v>
      </c>
      <c r="C50" s="24"/>
      <c r="D50" s="37">
        <f>copy!BR22</f>
        <v>0</v>
      </c>
      <c r="E50" s="37"/>
    </row>
    <row r="51" spans="2:10" ht="15.95" customHeight="1">
      <c r="B51" s="24" t="s">
        <v>152</v>
      </c>
      <c r="C51" s="24"/>
      <c r="D51" s="37">
        <f>copy!BT22</f>
        <v>0</v>
      </c>
      <c r="E51" s="37"/>
    </row>
    <row r="52" spans="2:10" ht="15.95" customHeight="1">
      <c r="B52" s="24" t="s">
        <v>153</v>
      </c>
      <c r="C52" s="24"/>
      <c r="D52" s="37">
        <f>copy!BS22</f>
        <v>0</v>
      </c>
      <c r="E52" s="37"/>
    </row>
    <row r="53" spans="2:10" ht="15.95" customHeight="1">
      <c r="B53" s="32" t="s">
        <v>154</v>
      </c>
      <c r="C53" s="32"/>
      <c r="D53" s="39">
        <f>SUM(D49:E52)</f>
        <v>0</v>
      </c>
      <c r="E53" s="40"/>
      <c r="I53" s="9" t="s">
        <v>159</v>
      </c>
      <c r="J53" s="12"/>
    </row>
    <row r="54" spans="2:10" ht="19.5" customHeight="1">
      <c r="I54" s="35">
        <f>J48-D53</f>
        <v>17800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40FD-CD0E-4EC4-85EC-239B49A2DFD5}">
  <dimension ref="A2:J54"/>
  <sheetViews>
    <sheetView topLeftCell="A13"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copy!B23</f>
        <v>ありす</v>
      </c>
      <c r="E6" s="27"/>
      <c r="F6" s="12"/>
      <c r="G6" s="13" t="s">
        <v>136</v>
      </c>
      <c r="H6" s="26" t="str">
        <f>copy!C23</f>
        <v>広瀬アリス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copy!D23</f>
        <v>25</v>
      </c>
      <c r="E9" s="25"/>
      <c r="F9" s="12"/>
      <c r="G9" s="24" t="s">
        <v>142</v>
      </c>
      <c r="H9" s="24"/>
      <c r="I9" s="14">
        <f>copy!V23</f>
        <v>17</v>
      </c>
      <c r="J9" s="14">
        <f>copy!X23</f>
        <v>21000</v>
      </c>
    </row>
    <row r="10" spans="2:10" ht="15.95" customHeight="1">
      <c r="B10" s="24" t="s">
        <v>138</v>
      </c>
      <c r="C10" s="24"/>
      <c r="D10" s="29">
        <f>copy!E23</f>
        <v>5.895833333333333</v>
      </c>
      <c r="E10" s="29"/>
      <c r="F10" s="12"/>
      <c r="G10" s="24" t="s">
        <v>143</v>
      </c>
      <c r="H10" s="24"/>
      <c r="I10" s="14">
        <f>copy!AH23</f>
        <v>8</v>
      </c>
      <c r="J10" s="14">
        <f>copy!AJ23</f>
        <v>4000</v>
      </c>
    </row>
    <row r="11" spans="2:10" ht="15.95" customHeight="1">
      <c r="D11" s="13"/>
      <c r="E11" s="13"/>
      <c r="G11" s="24" t="s">
        <v>139</v>
      </c>
      <c r="H11" s="24"/>
      <c r="I11" s="14">
        <f>copy!AX23</f>
        <v>0</v>
      </c>
      <c r="J11" s="14">
        <f>copy!AZ23</f>
        <v>0</v>
      </c>
    </row>
    <row r="12" spans="2:10" ht="15.95" customHeight="1">
      <c r="B12" s="24" t="s">
        <v>141</v>
      </c>
      <c r="C12" s="24"/>
      <c r="D12" s="25">
        <f>スライド時給計算!G23</f>
        <v>2200</v>
      </c>
      <c r="E12" s="25"/>
      <c r="F12" s="12"/>
      <c r="G12" s="24" t="s">
        <v>140</v>
      </c>
      <c r="H12" s="24"/>
      <c r="I12" s="14">
        <f>copy!BB23</f>
        <v>111</v>
      </c>
      <c r="J12" s="14">
        <f>copy!BD23</f>
        <v>11590</v>
      </c>
    </row>
    <row r="13" spans="2:10" ht="15.95" customHeight="1">
      <c r="B13" s="24" t="s">
        <v>147</v>
      </c>
      <c r="C13" s="24"/>
      <c r="D13" s="33">
        <f>D10*D12*24</f>
        <v>311300</v>
      </c>
      <c r="E13" s="33"/>
      <c r="F13" s="12"/>
      <c r="G13" s="24" t="s">
        <v>144</v>
      </c>
      <c r="H13" s="24"/>
      <c r="I13" s="14">
        <f>copy!BE23</f>
        <v>0</v>
      </c>
      <c r="J13" s="14">
        <f>copy!BG23</f>
        <v>0</v>
      </c>
    </row>
    <row r="14" spans="2:10" ht="17.25" customHeight="1">
      <c r="G14" s="34" t="s">
        <v>158</v>
      </c>
      <c r="H14" s="34"/>
      <c r="I14" s="34"/>
      <c r="J14" s="14">
        <f>SUM(J9:J13)</f>
        <v>36590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347890</v>
      </c>
    </row>
    <row r="17" spans="1:10" ht="15.95" customHeight="1">
      <c r="B17" s="24" t="s">
        <v>150</v>
      </c>
      <c r="C17" s="24"/>
      <c r="D17" s="25">
        <f>copy!BU23</f>
        <v>0</v>
      </c>
      <c r="E17" s="25"/>
    </row>
    <row r="18" spans="1:10" ht="15.95" customHeight="1">
      <c r="B18" s="24" t="s">
        <v>151</v>
      </c>
      <c r="C18" s="24"/>
      <c r="D18" s="25">
        <f>copy!BR23</f>
        <v>0</v>
      </c>
      <c r="E18" s="25"/>
    </row>
    <row r="19" spans="1:10" ht="15.95" customHeight="1">
      <c r="B19" s="24" t="s">
        <v>152</v>
      </c>
      <c r="C19" s="24"/>
      <c r="D19" s="25">
        <f>copy!BT23</f>
        <v>0</v>
      </c>
      <c r="E19" s="25"/>
    </row>
    <row r="20" spans="1:10" ht="15.95" customHeight="1">
      <c r="B20" s="24" t="s">
        <v>153</v>
      </c>
      <c r="C20" s="24"/>
      <c r="D20" s="25">
        <f>copy!BS23</f>
        <v>0</v>
      </c>
      <c r="E20" s="25"/>
    </row>
    <row r="21" spans="1:10" ht="17.25" customHeight="1">
      <c r="B21" s="32" t="s">
        <v>154</v>
      </c>
      <c r="C21" s="32"/>
      <c r="D21" s="30">
        <f>SUM(D17:E20)</f>
        <v>0</v>
      </c>
      <c r="E21" s="31"/>
      <c r="I21" s="9" t="s">
        <v>159</v>
      </c>
      <c r="J21" s="12"/>
    </row>
    <row r="22" spans="1:10" ht="19.5" customHeight="1">
      <c r="I22" s="41">
        <f>J16-D21</f>
        <v>347890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copy!B24</f>
        <v>れみ</v>
      </c>
      <c r="E38" s="27"/>
      <c r="F38" s="12"/>
      <c r="G38" s="13" t="s">
        <v>136</v>
      </c>
      <c r="H38" s="26" t="str">
        <f>copy!C24</f>
        <v>芳根京子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copy!D24</f>
        <v>14</v>
      </c>
      <c r="E41" s="37"/>
      <c r="F41" s="12"/>
      <c r="G41" s="24" t="s">
        <v>142</v>
      </c>
      <c r="H41" s="24"/>
      <c r="I41" s="14">
        <f>copy!V24</f>
        <v>51</v>
      </c>
      <c r="J41" s="14">
        <f>copy!X24</f>
        <v>63500</v>
      </c>
    </row>
    <row r="42" spans="2:10" ht="15.95" customHeight="1">
      <c r="B42" s="24" t="s">
        <v>138</v>
      </c>
      <c r="C42" s="24"/>
      <c r="D42" s="38">
        <f>copy!E24</f>
        <v>3.1354166666666665</v>
      </c>
      <c r="E42" s="38"/>
      <c r="F42" s="12"/>
      <c r="G42" s="24" t="s">
        <v>143</v>
      </c>
      <c r="H42" s="24"/>
      <c r="I42" s="14">
        <f>copy!AH24</f>
        <v>9</v>
      </c>
      <c r="J42" s="14">
        <f>copy!AJ24</f>
        <v>4500</v>
      </c>
    </row>
    <row r="43" spans="2:10" ht="15.95" customHeight="1">
      <c r="D43" s="17"/>
      <c r="E43" s="17"/>
      <c r="G43" s="24" t="s">
        <v>139</v>
      </c>
      <c r="H43" s="24"/>
      <c r="I43" s="14">
        <f>copy!AX24</f>
        <v>2</v>
      </c>
      <c r="J43" s="14">
        <f>copy!AZ24</f>
        <v>10000</v>
      </c>
    </row>
    <row r="44" spans="2:10" ht="15.95" customHeight="1">
      <c r="B44" s="24" t="s">
        <v>141</v>
      </c>
      <c r="C44" s="24"/>
      <c r="D44" s="37">
        <f>スライド時給計算!G24</f>
        <v>3300</v>
      </c>
      <c r="E44" s="37"/>
      <c r="F44" s="12"/>
      <c r="G44" s="24" t="s">
        <v>140</v>
      </c>
      <c r="H44" s="24"/>
      <c r="I44" s="14">
        <f>copy!BB24</f>
        <v>157</v>
      </c>
      <c r="J44" s="14">
        <f>copy!BD24</f>
        <v>23340</v>
      </c>
    </row>
    <row r="45" spans="2:10" ht="15.95" customHeight="1">
      <c r="B45" s="24" t="s">
        <v>147</v>
      </c>
      <c r="C45" s="24"/>
      <c r="D45" s="37">
        <f>D42*D44*24</f>
        <v>248325</v>
      </c>
      <c r="E45" s="37"/>
      <c r="F45" s="12"/>
      <c r="G45" s="24" t="s">
        <v>144</v>
      </c>
      <c r="H45" s="24"/>
      <c r="I45" s="14">
        <f>copy!BE24</f>
        <v>2</v>
      </c>
      <c r="J45" s="14">
        <f>copy!BG24</f>
        <v>1800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103140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351465</v>
      </c>
    </row>
    <row r="49" spans="2:10" ht="15.95" customHeight="1">
      <c r="B49" s="24" t="s">
        <v>150</v>
      </c>
      <c r="C49" s="24"/>
      <c r="D49" s="37">
        <f>copy!BU24</f>
        <v>0</v>
      </c>
      <c r="E49" s="37"/>
    </row>
    <row r="50" spans="2:10" ht="15.95" customHeight="1">
      <c r="B50" s="24" t="s">
        <v>151</v>
      </c>
      <c r="C50" s="24"/>
      <c r="D50" s="37">
        <f>copy!BR24</f>
        <v>0</v>
      </c>
      <c r="E50" s="37"/>
    </row>
    <row r="51" spans="2:10" ht="15.95" customHeight="1">
      <c r="B51" s="24" t="s">
        <v>152</v>
      </c>
      <c r="C51" s="24"/>
      <c r="D51" s="37">
        <f>copy!BT24</f>
        <v>0</v>
      </c>
      <c r="E51" s="37"/>
    </row>
    <row r="52" spans="2:10" ht="15.95" customHeight="1">
      <c r="B52" s="24" t="s">
        <v>153</v>
      </c>
      <c r="C52" s="24"/>
      <c r="D52" s="37">
        <f>copy!BS24</f>
        <v>0</v>
      </c>
      <c r="E52" s="37"/>
    </row>
    <row r="53" spans="2:10" ht="15.95" customHeight="1">
      <c r="B53" s="32" t="s">
        <v>154</v>
      </c>
      <c r="C53" s="32"/>
      <c r="D53" s="39">
        <f>SUM(D49:E52)</f>
        <v>0</v>
      </c>
      <c r="E53" s="40"/>
      <c r="I53" s="9" t="s">
        <v>159</v>
      </c>
      <c r="J53" s="12"/>
    </row>
    <row r="54" spans="2:10" ht="19.5" customHeight="1">
      <c r="I54" s="35">
        <f>J48-D53</f>
        <v>351465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6AAC-706F-4053-9B94-856C4D1D2889}">
  <dimension ref="A2:J54"/>
  <sheetViews>
    <sheetView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copy!B25</f>
        <v>まい</v>
      </c>
      <c r="E6" s="27"/>
      <c r="F6" s="12"/>
      <c r="G6" s="13" t="s">
        <v>136</v>
      </c>
      <c r="H6" s="26" t="str">
        <f>copy!C25</f>
        <v>白石麻衣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copy!D25</f>
        <v>1</v>
      </c>
      <c r="E9" s="25"/>
      <c r="F9" s="12"/>
      <c r="G9" s="24" t="s">
        <v>142</v>
      </c>
      <c r="H9" s="24"/>
      <c r="I9" s="14">
        <f>copy!V25</f>
        <v>2</v>
      </c>
      <c r="J9" s="14">
        <f>copy!X25</f>
        <v>2500</v>
      </c>
    </row>
    <row r="10" spans="2:10" ht="15.95" customHeight="1">
      <c r="B10" s="24" t="s">
        <v>138</v>
      </c>
      <c r="C10" s="24"/>
      <c r="D10" s="29">
        <f>copy!E25</f>
        <v>0.20833333333333334</v>
      </c>
      <c r="E10" s="29"/>
      <c r="F10" s="12"/>
      <c r="G10" s="24" t="s">
        <v>143</v>
      </c>
      <c r="H10" s="24"/>
      <c r="I10" s="14">
        <f>copy!AH25</f>
        <v>0</v>
      </c>
      <c r="J10" s="14">
        <f>copy!AJ25</f>
        <v>0</v>
      </c>
    </row>
    <row r="11" spans="2:10" ht="15.95" customHeight="1">
      <c r="D11" s="13"/>
      <c r="E11" s="13"/>
      <c r="G11" s="24" t="s">
        <v>139</v>
      </c>
      <c r="H11" s="24"/>
      <c r="I11" s="14">
        <f>copy!AX25</f>
        <v>0</v>
      </c>
      <c r="J11" s="14">
        <f>copy!AZ25</f>
        <v>0</v>
      </c>
    </row>
    <row r="12" spans="2:10" ht="15.95" customHeight="1">
      <c r="B12" s="24" t="s">
        <v>141</v>
      </c>
      <c r="C12" s="24"/>
      <c r="D12" s="25">
        <f>スライド時給計算!G25</f>
        <v>1800</v>
      </c>
      <c r="E12" s="25"/>
      <c r="F12" s="12"/>
      <c r="G12" s="24" t="s">
        <v>140</v>
      </c>
      <c r="H12" s="24"/>
      <c r="I12" s="14">
        <f>copy!BB25</f>
        <v>21</v>
      </c>
      <c r="J12" s="14">
        <f>copy!BD25</f>
        <v>4350</v>
      </c>
    </row>
    <row r="13" spans="2:10" ht="15.95" customHeight="1">
      <c r="B13" s="24" t="s">
        <v>147</v>
      </c>
      <c r="C13" s="24"/>
      <c r="D13" s="33">
        <f>D10*D12*24</f>
        <v>9000</v>
      </c>
      <c r="E13" s="33"/>
      <c r="F13" s="12"/>
      <c r="G13" s="24" t="s">
        <v>144</v>
      </c>
      <c r="H13" s="24"/>
      <c r="I13" s="14">
        <f>copy!BE25</f>
        <v>0</v>
      </c>
      <c r="J13" s="14">
        <f>copy!BG25</f>
        <v>0</v>
      </c>
    </row>
    <row r="14" spans="2:10" ht="17.25" customHeight="1">
      <c r="G14" s="34" t="s">
        <v>158</v>
      </c>
      <c r="H14" s="34"/>
      <c r="I14" s="34"/>
      <c r="J14" s="14">
        <f>SUM(J9:J13)</f>
        <v>6850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15850</v>
      </c>
    </row>
    <row r="17" spans="1:10" ht="15.95" customHeight="1">
      <c r="B17" s="24" t="s">
        <v>150</v>
      </c>
      <c r="C17" s="24"/>
      <c r="D17" s="25">
        <f>copy!BU25</f>
        <v>0</v>
      </c>
      <c r="E17" s="25"/>
    </row>
    <row r="18" spans="1:10" ht="15.95" customHeight="1">
      <c r="B18" s="24" t="s">
        <v>151</v>
      </c>
      <c r="C18" s="24"/>
      <c r="D18" s="25">
        <f>copy!BR25</f>
        <v>0</v>
      </c>
      <c r="E18" s="25"/>
    </row>
    <row r="19" spans="1:10" ht="15.95" customHeight="1">
      <c r="B19" s="24" t="s">
        <v>152</v>
      </c>
      <c r="C19" s="24"/>
      <c r="D19" s="25">
        <f>copy!BT25</f>
        <v>0</v>
      </c>
      <c r="E19" s="25"/>
    </row>
    <row r="20" spans="1:10" ht="15.95" customHeight="1">
      <c r="B20" s="24" t="s">
        <v>153</v>
      </c>
      <c r="C20" s="24"/>
      <c r="D20" s="25">
        <f>copy!BS25</f>
        <v>0</v>
      </c>
      <c r="E20" s="25"/>
    </row>
    <row r="21" spans="1:10" ht="17.25" customHeight="1">
      <c r="B21" s="32" t="s">
        <v>154</v>
      </c>
      <c r="C21" s="32"/>
      <c r="D21" s="30">
        <f>SUM(D17:E20)</f>
        <v>0</v>
      </c>
      <c r="E21" s="31"/>
      <c r="I21" s="9" t="s">
        <v>159</v>
      </c>
      <c r="J21" s="12"/>
    </row>
    <row r="22" spans="1:10" ht="19.5" customHeight="1">
      <c r="I22" s="41">
        <f>J16-D21</f>
        <v>15850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copy!B26</f>
        <v>うゆこ</v>
      </c>
      <c r="E38" s="27"/>
      <c r="F38" s="12"/>
      <c r="G38" s="13" t="s">
        <v>136</v>
      </c>
      <c r="H38" s="26" t="str">
        <f>copy!C26</f>
        <v>新木優子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copy!D26</f>
        <v>19</v>
      </c>
      <c r="E41" s="37"/>
      <c r="F41" s="12"/>
      <c r="G41" s="24" t="s">
        <v>142</v>
      </c>
      <c r="H41" s="24"/>
      <c r="I41" s="14">
        <f>copy!V26</f>
        <v>101</v>
      </c>
      <c r="J41" s="14">
        <f>copy!X26</f>
        <v>124500</v>
      </c>
    </row>
    <row r="42" spans="2:10" ht="15.95" customHeight="1">
      <c r="B42" s="24" t="s">
        <v>138</v>
      </c>
      <c r="C42" s="24"/>
      <c r="D42" s="38">
        <f>copy!E26</f>
        <v>3.6145833333333335</v>
      </c>
      <c r="E42" s="38"/>
      <c r="F42" s="12"/>
      <c r="G42" s="24" t="s">
        <v>143</v>
      </c>
      <c r="H42" s="24"/>
      <c r="I42" s="14">
        <f>copy!AH26</f>
        <v>19</v>
      </c>
      <c r="J42" s="14">
        <f>copy!AJ26</f>
        <v>9500</v>
      </c>
    </row>
    <row r="43" spans="2:10" ht="15.95" customHeight="1">
      <c r="D43" s="17"/>
      <c r="E43" s="17"/>
      <c r="G43" s="24" t="s">
        <v>139</v>
      </c>
      <c r="H43" s="24"/>
      <c r="I43" s="14">
        <f>copy!AX26</f>
        <v>7</v>
      </c>
      <c r="J43" s="14">
        <f>copy!AZ26</f>
        <v>35000</v>
      </c>
    </row>
    <row r="44" spans="2:10" ht="15.95" customHeight="1">
      <c r="B44" s="24" t="s">
        <v>141</v>
      </c>
      <c r="C44" s="24"/>
      <c r="D44" s="37">
        <f>スライド時給計算!G26</f>
        <v>4300</v>
      </c>
      <c r="E44" s="37"/>
      <c r="F44" s="12"/>
      <c r="G44" s="24" t="s">
        <v>140</v>
      </c>
      <c r="H44" s="24"/>
      <c r="I44" s="14">
        <f>copy!BB26</f>
        <v>262</v>
      </c>
      <c r="J44" s="14">
        <f>copy!BD26</f>
        <v>45750</v>
      </c>
    </row>
    <row r="45" spans="2:10" ht="15.95" customHeight="1">
      <c r="B45" s="24" t="s">
        <v>147</v>
      </c>
      <c r="C45" s="24"/>
      <c r="D45" s="37">
        <f>D42*D44*24</f>
        <v>373025</v>
      </c>
      <c r="E45" s="37"/>
      <c r="F45" s="12"/>
      <c r="G45" s="24" t="s">
        <v>144</v>
      </c>
      <c r="H45" s="24"/>
      <c r="I45" s="14">
        <f>copy!BE26</f>
        <v>14</v>
      </c>
      <c r="J45" s="14">
        <f>copy!BG26</f>
        <v>42150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256900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629925</v>
      </c>
    </row>
    <row r="49" spans="2:10" ht="15.95" customHeight="1">
      <c r="B49" s="24" t="s">
        <v>150</v>
      </c>
      <c r="C49" s="24"/>
      <c r="D49" s="37">
        <f>copy!BU26</f>
        <v>0</v>
      </c>
      <c r="E49" s="37"/>
    </row>
    <row r="50" spans="2:10" ht="15.95" customHeight="1">
      <c r="B50" s="24" t="s">
        <v>151</v>
      </c>
      <c r="C50" s="24"/>
      <c r="D50" s="37">
        <f>copy!BR26</f>
        <v>0</v>
      </c>
      <c r="E50" s="37"/>
    </row>
    <row r="51" spans="2:10" ht="15.95" customHeight="1">
      <c r="B51" s="24" t="s">
        <v>152</v>
      </c>
      <c r="C51" s="24"/>
      <c r="D51" s="37">
        <f>copy!BT26</f>
        <v>0</v>
      </c>
      <c r="E51" s="37"/>
    </row>
    <row r="52" spans="2:10" ht="15.95" customHeight="1">
      <c r="B52" s="24" t="s">
        <v>153</v>
      </c>
      <c r="C52" s="24"/>
      <c r="D52" s="37">
        <f>copy!BS26</f>
        <v>0</v>
      </c>
      <c r="E52" s="37"/>
    </row>
    <row r="53" spans="2:10" ht="15.95" customHeight="1">
      <c r="B53" s="32" t="s">
        <v>154</v>
      </c>
      <c r="C53" s="32"/>
      <c r="D53" s="39">
        <f>SUM(D49:E52)</f>
        <v>0</v>
      </c>
      <c r="E53" s="40"/>
      <c r="I53" s="9" t="s">
        <v>159</v>
      </c>
      <c r="J53" s="12"/>
    </row>
    <row r="54" spans="2:10" ht="19.5" customHeight="1">
      <c r="I54" s="35">
        <f>J48-D53</f>
        <v>629925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E4A8F-4131-4ADB-8E80-F025758E7725}">
  <dimension ref="A1:BV30"/>
  <sheetViews>
    <sheetView topLeftCell="AZ1" workbookViewId="0">
      <selection activeCell="BB38" sqref="BB38"/>
    </sheetView>
  </sheetViews>
  <sheetFormatPr defaultRowHeight="14.25"/>
  <cols>
    <col min="2" max="2" width="9.33203125" bestFit="1" customWidth="1"/>
  </cols>
  <sheetData>
    <row r="1" spans="1:74">
      <c r="A1" t="s">
        <v>4</v>
      </c>
      <c r="B1" s="6">
        <v>45383</v>
      </c>
      <c r="C1" s="6">
        <v>44681</v>
      </c>
    </row>
    <row r="2" spans="1:74">
      <c r="A2" t="s">
        <v>5</v>
      </c>
      <c r="B2" t="s">
        <v>6</v>
      </c>
      <c r="C2" t="s">
        <v>7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20</v>
      </c>
      <c r="Q2" t="s">
        <v>21</v>
      </c>
      <c r="R2" t="s">
        <v>22</v>
      </c>
      <c r="S2" t="s">
        <v>23</v>
      </c>
      <c r="T2" t="s">
        <v>24</v>
      </c>
      <c r="U2" t="s">
        <v>25</v>
      </c>
      <c r="V2" t="s">
        <v>26</v>
      </c>
      <c r="W2" t="s">
        <v>27</v>
      </c>
      <c r="X2" t="s">
        <v>28</v>
      </c>
      <c r="Y2" t="s">
        <v>29</v>
      </c>
      <c r="Z2" t="s">
        <v>30</v>
      </c>
      <c r="AA2" t="s">
        <v>31</v>
      </c>
      <c r="AB2" t="s">
        <v>32</v>
      </c>
      <c r="AC2" t="s">
        <v>33</v>
      </c>
      <c r="AD2" t="s">
        <v>34</v>
      </c>
      <c r="AE2" t="s">
        <v>35</v>
      </c>
      <c r="AF2" t="s">
        <v>36</v>
      </c>
      <c r="AG2" t="s">
        <v>37</v>
      </c>
      <c r="AH2" t="s">
        <v>38</v>
      </c>
      <c r="AI2" t="s">
        <v>39</v>
      </c>
      <c r="AJ2" t="s">
        <v>40</v>
      </c>
      <c r="AK2" t="s">
        <v>41</v>
      </c>
      <c r="AL2" t="s">
        <v>42</v>
      </c>
      <c r="AM2" t="s">
        <v>43</v>
      </c>
      <c r="AN2" t="s">
        <v>44</v>
      </c>
      <c r="AO2" t="s">
        <v>45</v>
      </c>
      <c r="AP2" t="s">
        <v>46</v>
      </c>
      <c r="AQ2" t="s">
        <v>47</v>
      </c>
      <c r="AR2" t="s">
        <v>48</v>
      </c>
      <c r="AS2" t="s">
        <v>49</v>
      </c>
      <c r="AT2" t="s">
        <v>50</v>
      </c>
      <c r="AU2" t="s">
        <v>51</v>
      </c>
      <c r="AV2" t="s">
        <v>52</v>
      </c>
      <c r="AW2" t="s">
        <v>53</v>
      </c>
      <c r="AX2" t="s">
        <v>54</v>
      </c>
      <c r="AY2" t="s">
        <v>55</v>
      </c>
      <c r="AZ2" t="s">
        <v>56</v>
      </c>
      <c r="BA2" t="s">
        <v>57</v>
      </c>
      <c r="BB2" t="s">
        <v>58</v>
      </c>
      <c r="BC2" t="s">
        <v>59</v>
      </c>
      <c r="BD2" t="s">
        <v>60</v>
      </c>
      <c r="BE2" t="s">
        <v>61</v>
      </c>
      <c r="BF2" t="s">
        <v>62</v>
      </c>
      <c r="BG2" t="s">
        <v>63</v>
      </c>
      <c r="BH2" t="s">
        <v>64</v>
      </c>
      <c r="BI2" t="s">
        <v>65</v>
      </c>
      <c r="BJ2" t="s">
        <v>66</v>
      </c>
      <c r="BK2" t="s">
        <v>67</v>
      </c>
      <c r="BL2" t="s">
        <v>68</v>
      </c>
      <c r="BM2" t="s">
        <v>69</v>
      </c>
      <c r="BN2" t="s">
        <v>70</v>
      </c>
      <c r="BO2" t="s">
        <v>71</v>
      </c>
      <c r="BP2" t="s">
        <v>72</v>
      </c>
      <c r="BQ2" t="s">
        <v>73</v>
      </c>
      <c r="BR2" t="s">
        <v>74</v>
      </c>
      <c r="BS2" t="s">
        <v>75</v>
      </c>
      <c r="BT2" t="s">
        <v>76</v>
      </c>
      <c r="BU2" t="s">
        <v>77</v>
      </c>
      <c r="BV2" t="s">
        <v>78</v>
      </c>
    </row>
    <row r="3" spans="1:74">
      <c r="A3">
        <v>6</v>
      </c>
      <c r="B3" t="s">
        <v>79</v>
      </c>
      <c r="C3" t="s">
        <v>80</v>
      </c>
      <c r="D3">
        <v>10</v>
      </c>
      <c r="E3" s="7">
        <v>1.7083333333333333</v>
      </c>
      <c r="F3">
        <v>1085688</v>
      </c>
      <c r="G3">
        <v>938642</v>
      </c>
      <c r="H3">
        <v>233500</v>
      </c>
      <c r="I3">
        <v>35</v>
      </c>
      <c r="J3">
        <v>144666</v>
      </c>
      <c r="K3">
        <v>25</v>
      </c>
      <c r="L3">
        <v>94027</v>
      </c>
      <c r="M3">
        <v>0</v>
      </c>
      <c r="N3">
        <v>25</v>
      </c>
      <c r="O3">
        <v>50</v>
      </c>
      <c r="P3">
        <v>37500</v>
      </c>
      <c r="Q3">
        <v>50000</v>
      </c>
      <c r="R3">
        <v>19</v>
      </c>
      <c r="S3">
        <v>19</v>
      </c>
      <c r="T3">
        <v>19000</v>
      </c>
      <c r="U3">
        <v>38000</v>
      </c>
      <c r="V3">
        <v>44</v>
      </c>
      <c r="W3">
        <v>69</v>
      </c>
      <c r="X3">
        <v>56500</v>
      </c>
      <c r="Y3">
        <v>88000</v>
      </c>
      <c r="Z3">
        <v>4</v>
      </c>
      <c r="AA3">
        <v>2</v>
      </c>
      <c r="AB3">
        <v>2000</v>
      </c>
      <c r="AC3">
        <v>8000</v>
      </c>
      <c r="AD3">
        <v>4</v>
      </c>
      <c r="AE3">
        <v>2</v>
      </c>
      <c r="AF3">
        <v>2000</v>
      </c>
      <c r="AG3">
        <v>8000</v>
      </c>
      <c r="AH3">
        <v>8</v>
      </c>
      <c r="AI3">
        <v>4</v>
      </c>
      <c r="AJ3">
        <v>4000</v>
      </c>
      <c r="AK3">
        <v>16000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8</v>
      </c>
      <c r="AY3">
        <v>8</v>
      </c>
      <c r="AZ3">
        <v>40000</v>
      </c>
      <c r="BA3">
        <v>32000</v>
      </c>
      <c r="BB3">
        <v>122</v>
      </c>
      <c r="BC3">
        <v>0</v>
      </c>
      <c r="BD3">
        <v>23225</v>
      </c>
      <c r="BE3">
        <v>8</v>
      </c>
      <c r="BF3">
        <v>0</v>
      </c>
      <c r="BG3">
        <v>85950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80000</v>
      </c>
    </row>
    <row r="4" spans="1:74">
      <c r="A4">
        <v>7</v>
      </c>
      <c r="B4" t="s">
        <v>81</v>
      </c>
      <c r="C4" t="s">
        <v>82</v>
      </c>
      <c r="D4">
        <v>1</v>
      </c>
      <c r="E4" s="8">
        <v>0.16666666666666666</v>
      </c>
      <c r="F4">
        <v>0</v>
      </c>
      <c r="G4">
        <v>0</v>
      </c>
      <c r="H4">
        <v>6000</v>
      </c>
      <c r="I4">
        <v>1</v>
      </c>
      <c r="J4">
        <v>12000</v>
      </c>
      <c r="K4">
        <v>2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1</v>
      </c>
      <c r="AA4">
        <v>0.5</v>
      </c>
      <c r="AB4">
        <v>500</v>
      </c>
      <c r="AC4">
        <v>2000</v>
      </c>
      <c r="AD4">
        <v>2</v>
      </c>
      <c r="AE4">
        <v>1</v>
      </c>
      <c r="AF4">
        <v>1000</v>
      </c>
      <c r="AG4">
        <v>4000</v>
      </c>
      <c r="AH4">
        <v>3</v>
      </c>
      <c r="AI4">
        <v>1.5</v>
      </c>
      <c r="AJ4">
        <v>1500</v>
      </c>
      <c r="AK4">
        <v>6000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5000</v>
      </c>
    </row>
    <row r="5" spans="1:74">
      <c r="A5">
        <v>9</v>
      </c>
      <c r="B5" t="s">
        <v>83</v>
      </c>
      <c r="C5" t="s">
        <v>84</v>
      </c>
      <c r="D5">
        <v>10</v>
      </c>
      <c r="E5" s="7">
        <v>2.3541666666666665</v>
      </c>
      <c r="F5">
        <v>29645</v>
      </c>
      <c r="G5">
        <v>25500</v>
      </c>
      <c r="H5">
        <v>21000</v>
      </c>
      <c r="I5">
        <v>4</v>
      </c>
      <c r="J5">
        <v>12000</v>
      </c>
      <c r="K5">
        <v>3</v>
      </c>
      <c r="L5">
        <v>2550</v>
      </c>
      <c r="M5">
        <v>0</v>
      </c>
      <c r="N5">
        <v>2</v>
      </c>
      <c r="O5">
        <v>4</v>
      </c>
      <c r="P5">
        <v>3000</v>
      </c>
      <c r="Q5">
        <v>4000</v>
      </c>
      <c r="R5">
        <v>0</v>
      </c>
      <c r="S5">
        <v>0</v>
      </c>
      <c r="T5">
        <v>0</v>
      </c>
      <c r="U5">
        <v>0</v>
      </c>
      <c r="V5">
        <v>2</v>
      </c>
      <c r="W5">
        <v>4</v>
      </c>
      <c r="X5">
        <v>3000</v>
      </c>
      <c r="Y5">
        <v>4000</v>
      </c>
      <c r="Z5">
        <v>2</v>
      </c>
      <c r="AA5">
        <v>1</v>
      </c>
      <c r="AB5">
        <v>1000</v>
      </c>
      <c r="AC5">
        <v>4000</v>
      </c>
      <c r="AD5">
        <v>3</v>
      </c>
      <c r="AE5">
        <v>1.5</v>
      </c>
      <c r="AF5">
        <v>1500</v>
      </c>
      <c r="AG5">
        <v>6000</v>
      </c>
      <c r="AH5">
        <v>5</v>
      </c>
      <c r="AI5">
        <v>2.5</v>
      </c>
      <c r="AJ5">
        <v>2500</v>
      </c>
      <c r="AK5">
        <v>10000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12</v>
      </c>
      <c r="BC5">
        <v>0</v>
      </c>
      <c r="BD5">
        <v>1800</v>
      </c>
      <c r="BE5">
        <v>1</v>
      </c>
      <c r="BF5">
        <v>0</v>
      </c>
      <c r="BG5">
        <v>900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36000</v>
      </c>
    </row>
    <row r="6" spans="1:74">
      <c r="A6">
        <v>10</v>
      </c>
      <c r="B6" t="s">
        <v>85</v>
      </c>
      <c r="C6" t="s">
        <v>86</v>
      </c>
      <c r="D6">
        <v>4</v>
      </c>
      <c r="E6" s="8">
        <v>0.75</v>
      </c>
      <c r="F6">
        <v>0</v>
      </c>
      <c r="G6">
        <v>0</v>
      </c>
      <c r="H6">
        <v>6000</v>
      </c>
      <c r="I6">
        <v>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1</v>
      </c>
      <c r="AA6">
        <v>0.5</v>
      </c>
      <c r="AB6">
        <v>500</v>
      </c>
      <c r="AC6">
        <v>2000</v>
      </c>
      <c r="AD6">
        <v>0</v>
      </c>
      <c r="AE6">
        <v>0</v>
      </c>
      <c r="AF6">
        <v>0</v>
      </c>
      <c r="AG6">
        <v>0</v>
      </c>
      <c r="AH6">
        <v>1</v>
      </c>
      <c r="AI6">
        <v>0.5</v>
      </c>
      <c r="AJ6">
        <v>500</v>
      </c>
      <c r="AK6">
        <v>2000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30000</v>
      </c>
    </row>
    <row r="7" spans="1:74">
      <c r="A7">
        <v>22</v>
      </c>
      <c r="B7" t="s">
        <v>87</v>
      </c>
      <c r="C7" t="s">
        <v>88</v>
      </c>
      <c r="D7">
        <v>24</v>
      </c>
      <c r="E7" s="7">
        <v>3.8854166666666665</v>
      </c>
      <c r="F7">
        <v>176275</v>
      </c>
      <c r="G7">
        <v>151000</v>
      </c>
      <c r="H7">
        <v>44000</v>
      </c>
      <c r="I7">
        <v>6</v>
      </c>
      <c r="J7">
        <v>42000</v>
      </c>
      <c r="K7">
        <v>7</v>
      </c>
      <c r="L7">
        <v>15100</v>
      </c>
      <c r="M7">
        <v>0</v>
      </c>
      <c r="N7">
        <v>4</v>
      </c>
      <c r="O7">
        <v>8</v>
      </c>
      <c r="P7">
        <v>6000</v>
      </c>
      <c r="Q7">
        <v>8000</v>
      </c>
      <c r="R7">
        <v>5</v>
      </c>
      <c r="S7">
        <v>5</v>
      </c>
      <c r="T7">
        <v>5000</v>
      </c>
      <c r="U7">
        <v>10000</v>
      </c>
      <c r="V7">
        <v>9</v>
      </c>
      <c r="W7">
        <v>13</v>
      </c>
      <c r="X7">
        <v>11000</v>
      </c>
      <c r="Y7">
        <v>18000</v>
      </c>
      <c r="Z7">
        <v>4</v>
      </c>
      <c r="AA7">
        <v>2</v>
      </c>
      <c r="AB7">
        <v>2000</v>
      </c>
      <c r="AC7">
        <v>8000</v>
      </c>
      <c r="AD7">
        <v>0</v>
      </c>
      <c r="AE7">
        <v>0</v>
      </c>
      <c r="AF7">
        <v>0</v>
      </c>
      <c r="AG7">
        <v>0</v>
      </c>
      <c r="AH7">
        <v>4</v>
      </c>
      <c r="AI7">
        <v>2</v>
      </c>
      <c r="AJ7">
        <v>2000</v>
      </c>
      <c r="AK7">
        <v>8000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24</v>
      </c>
      <c r="BC7">
        <v>0</v>
      </c>
      <c r="BD7">
        <v>4350</v>
      </c>
      <c r="BE7">
        <v>2</v>
      </c>
      <c r="BF7">
        <v>0</v>
      </c>
      <c r="BG7">
        <v>3600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108000</v>
      </c>
    </row>
    <row r="8" spans="1:74">
      <c r="A8">
        <v>27</v>
      </c>
      <c r="B8" t="s">
        <v>89</v>
      </c>
      <c r="C8" t="s">
        <v>90</v>
      </c>
      <c r="D8">
        <v>11</v>
      </c>
      <c r="E8" s="7">
        <v>2.15625</v>
      </c>
      <c r="F8">
        <v>1344383</v>
      </c>
      <c r="G8">
        <v>1165733</v>
      </c>
      <c r="H8">
        <v>278000</v>
      </c>
      <c r="I8">
        <v>39</v>
      </c>
      <c r="J8">
        <v>208000</v>
      </c>
      <c r="K8">
        <v>33</v>
      </c>
      <c r="L8">
        <v>117673</v>
      </c>
      <c r="M8">
        <v>0</v>
      </c>
      <c r="N8">
        <v>32</v>
      </c>
      <c r="O8">
        <v>64</v>
      </c>
      <c r="P8">
        <v>48000</v>
      </c>
      <c r="Q8">
        <v>64000</v>
      </c>
      <c r="R8">
        <v>33</v>
      </c>
      <c r="S8">
        <v>33</v>
      </c>
      <c r="T8">
        <v>33000</v>
      </c>
      <c r="U8">
        <v>66000</v>
      </c>
      <c r="V8">
        <v>65</v>
      </c>
      <c r="W8">
        <v>97</v>
      </c>
      <c r="X8">
        <v>81000</v>
      </c>
      <c r="Y8">
        <v>130000</v>
      </c>
      <c r="Z8">
        <v>1</v>
      </c>
      <c r="AA8">
        <v>0.5</v>
      </c>
      <c r="AB8">
        <v>500</v>
      </c>
      <c r="AC8">
        <v>2000</v>
      </c>
      <c r="AD8">
        <v>0</v>
      </c>
      <c r="AE8">
        <v>0</v>
      </c>
      <c r="AF8">
        <v>0</v>
      </c>
      <c r="AG8">
        <v>0</v>
      </c>
      <c r="AH8">
        <v>1</v>
      </c>
      <c r="AI8">
        <v>0.5</v>
      </c>
      <c r="AJ8">
        <v>500</v>
      </c>
      <c r="AK8">
        <v>2000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6</v>
      </c>
      <c r="AY8">
        <v>6</v>
      </c>
      <c r="AZ8">
        <v>30000</v>
      </c>
      <c r="BA8">
        <v>24000</v>
      </c>
      <c r="BB8">
        <v>219</v>
      </c>
      <c r="BC8">
        <v>0</v>
      </c>
      <c r="BD8">
        <v>37690</v>
      </c>
      <c r="BE8">
        <v>10</v>
      </c>
      <c r="BF8">
        <v>0</v>
      </c>
      <c r="BG8">
        <v>49650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</row>
    <row r="9" spans="1:74">
      <c r="A9">
        <v>29</v>
      </c>
      <c r="B9" t="s">
        <v>91</v>
      </c>
      <c r="C9" t="s">
        <v>92</v>
      </c>
      <c r="D9">
        <v>24</v>
      </c>
      <c r="E9" s="7">
        <v>4.90625</v>
      </c>
      <c r="F9">
        <v>336423</v>
      </c>
      <c r="G9">
        <v>301108</v>
      </c>
      <c r="H9">
        <v>93666</v>
      </c>
      <c r="I9">
        <v>17</v>
      </c>
      <c r="J9">
        <v>91000</v>
      </c>
      <c r="K9">
        <v>15</v>
      </c>
      <c r="L9">
        <v>30383</v>
      </c>
      <c r="M9">
        <v>0</v>
      </c>
      <c r="N9">
        <v>12</v>
      </c>
      <c r="O9">
        <v>24</v>
      </c>
      <c r="P9">
        <v>18000</v>
      </c>
      <c r="Q9">
        <v>24000</v>
      </c>
      <c r="R9">
        <v>10</v>
      </c>
      <c r="S9">
        <v>10</v>
      </c>
      <c r="T9">
        <v>10000</v>
      </c>
      <c r="U9">
        <v>20000</v>
      </c>
      <c r="V9">
        <v>22</v>
      </c>
      <c r="W9">
        <v>34</v>
      </c>
      <c r="X9">
        <v>28000</v>
      </c>
      <c r="Y9">
        <v>44000</v>
      </c>
      <c r="Z9">
        <v>6</v>
      </c>
      <c r="AA9">
        <v>3</v>
      </c>
      <c r="AB9">
        <v>3000</v>
      </c>
      <c r="AC9">
        <v>12000</v>
      </c>
      <c r="AD9">
        <v>4</v>
      </c>
      <c r="AE9">
        <v>2</v>
      </c>
      <c r="AF9">
        <v>2000</v>
      </c>
      <c r="AG9">
        <v>8000</v>
      </c>
      <c r="AH9">
        <v>10</v>
      </c>
      <c r="AI9">
        <v>5</v>
      </c>
      <c r="AJ9">
        <v>5000</v>
      </c>
      <c r="AK9">
        <v>20000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132</v>
      </c>
      <c r="BC9">
        <v>0</v>
      </c>
      <c r="BD9">
        <v>14875</v>
      </c>
      <c r="BE9">
        <v>5</v>
      </c>
      <c r="BF9">
        <v>0</v>
      </c>
      <c r="BG9">
        <v>4350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20000</v>
      </c>
    </row>
    <row r="10" spans="1:74">
      <c r="A10">
        <v>30</v>
      </c>
      <c r="B10" t="s">
        <v>93</v>
      </c>
      <c r="C10" t="s">
        <v>94</v>
      </c>
      <c r="D10">
        <v>22</v>
      </c>
      <c r="E10" s="7">
        <v>4.677083333333333</v>
      </c>
      <c r="F10">
        <v>1116215</v>
      </c>
      <c r="G10">
        <v>990558</v>
      </c>
      <c r="H10">
        <v>310000</v>
      </c>
      <c r="I10">
        <v>42</v>
      </c>
      <c r="J10">
        <v>292000</v>
      </c>
      <c r="K10">
        <v>43</v>
      </c>
      <c r="L10">
        <v>102198</v>
      </c>
      <c r="M10">
        <v>0</v>
      </c>
      <c r="N10">
        <v>32</v>
      </c>
      <c r="O10">
        <v>64</v>
      </c>
      <c r="P10">
        <v>48000</v>
      </c>
      <c r="Q10">
        <v>64000</v>
      </c>
      <c r="R10">
        <v>31</v>
      </c>
      <c r="S10">
        <v>31</v>
      </c>
      <c r="T10">
        <v>31000</v>
      </c>
      <c r="U10">
        <v>62000</v>
      </c>
      <c r="V10">
        <v>63</v>
      </c>
      <c r="W10">
        <v>95</v>
      </c>
      <c r="X10">
        <v>79000</v>
      </c>
      <c r="Y10">
        <v>126000</v>
      </c>
      <c r="Z10">
        <v>10</v>
      </c>
      <c r="AA10">
        <v>5</v>
      </c>
      <c r="AB10">
        <v>5000</v>
      </c>
      <c r="AC10">
        <v>20000</v>
      </c>
      <c r="AD10">
        <v>8</v>
      </c>
      <c r="AE10">
        <v>4</v>
      </c>
      <c r="AF10">
        <v>4000</v>
      </c>
      <c r="AG10">
        <v>16000</v>
      </c>
      <c r="AH10">
        <v>18</v>
      </c>
      <c r="AI10">
        <v>9</v>
      </c>
      <c r="AJ10">
        <v>9000</v>
      </c>
      <c r="AK10">
        <v>36000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4</v>
      </c>
      <c r="AY10">
        <v>4</v>
      </c>
      <c r="AZ10">
        <v>20000</v>
      </c>
      <c r="BA10">
        <v>16000</v>
      </c>
      <c r="BB10">
        <v>220</v>
      </c>
      <c r="BC10">
        <v>0</v>
      </c>
      <c r="BD10">
        <v>35215</v>
      </c>
      <c r="BE10">
        <v>6</v>
      </c>
      <c r="BF10">
        <v>0</v>
      </c>
      <c r="BG10">
        <v>7350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</row>
    <row r="11" spans="1:74">
      <c r="A11">
        <v>40</v>
      </c>
      <c r="B11" t="s">
        <v>95</v>
      </c>
      <c r="C11" t="s">
        <v>96</v>
      </c>
      <c r="D11">
        <v>24</v>
      </c>
      <c r="E11" s="7">
        <v>4.333333333333333</v>
      </c>
      <c r="F11">
        <v>195488</v>
      </c>
      <c r="G11">
        <v>177567</v>
      </c>
      <c r="H11">
        <v>33000</v>
      </c>
      <c r="I11">
        <v>4</v>
      </c>
      <c r="J11">
        <v>110500</v>
      </c>
      <c r="K11">
        <v>13</v>
      </c>
      <c r="L11">
        <v>17922</v>
      </c>
      <c r="M11">
        <v>0</v>
      </c>
      <c r="N11">
        <v>4</v>
      </c>
      <c r="O11">
        <v>8</v>
      </c>
      <c r="P11">
        <v>6000</v>
      </c>
      <c r="Q11">
        <v>8000</v>
      </c>
      <c r="R11">
        <v>8</v>
      </c>
      <c r="S11">
        <v>8</v>
      </c>
      <c r="T11">
        <v>8000</v>
      </c>
      <c r="U11">
        <v>16000</v>
      </c>
      <c r="V11">
        <v>12</v>
      </c>
      <c r="W11">
        <v>16</v>
      </c>
      <c r="X11">
        <v>14000</v>
      </c>
      <c r="Y11">
        <v>24000</v>
      </c>
      <c r="Z11">
        <v>2</v>
      </c>
      <c r="AA11">
        <v>1</v>
      </c>
      <c r="AB11">
        <v>1000</v>
      </c>
      <c r="AC11">
        <v>4000</v>
      </c>
      <c r="AD11">
        <v>3</v>
      </c>
      <c r="AE11">
        <v>1.5</v>
      </c>
      <c r="AF11">
        <v>1500</v>
      </c>
      <c r="AG11">
        <v>6000</v>
      </c>
      <c r="AH11">
        <v>5</v>
      </c>
      <c r="AI11">
        <v>2.5</v>
      </c>
      <c r="AJ11">
        <v>2500</v>
      </c>
      <c r="AK11">
        <v>10000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53</v>
      </c>
      <c r="BC11">
        <v>0</v>
      </c>
      <c r="BD11">
        <v>8600</v>
      </c>
      <c r="BE11">
        <v>2</v>
      </c>
      <c r="BF11">
        <v>0</v>
      </c>
      <c r="BG11">
        <v>4650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15000</v>
      </c>
    </row>
    <row r="12" spans="1:74">
      <c r="A12">
        <v>46</v>
      </c>
      <c r="B12" t="s">
        <v>97</v>
      </c>
      <c r="C12" t="s">
        <v>98</v>
      </c>
      <c r="D12">
        <v>18</v>
      </c>
      <c r="E12" s="7">
        <v>4.135416666666667</v>
      </c>
      <c r="F12">
        <v>1517697</v>
      </c>
      <c r="G12">
        <v>1343083</v>
      </c>
      <c r="H12">
        <v>412000</v>
      </c>
      <c r="I12">
        <v>48</v>
      </c>
      <c r="J12">
        <v>236000</v>
      </c>
      <c r="K12">
        <v>35</v>
      </c>
      <c r="L12">
        <v>134308</v>
      </c>
      <c r="M12">
        <v>0</v>
      </c>
      <c r="N12">
        <v>39</v>
      </c>
      <c r="O12">
        <v>78</v>
      </c>
      <c r="P12">
        <v>58500</v>
      </c>
      <c r="Q12">
        <v>78000</v>
      </c>
      <c r="R12">
        <v>34</v>
      </c>
      <c r="S12">
        <v>34</v>
      </c>
      <c r="T12">
        <v>34000</v>
      </c>
      <c r="U12">
        <v>68000</v>
      </c>
      <c r="V12">
        <v>73</v>
      </c>
      <c r="W12">
        <v>112</v>
      </c>
      <c r="X12">
        <v>92500</v>
      </c>
      <c r="Y12">
        <v>146000</v>
      </c>
      <c r="Z12">
        <v>1</v>
      </c>
      <c r="AA12">
        <v>0.5</v>
      </c>
      <c r="AB12">
        <v>500</v>
      </c>
      <c r="AC12">
        <v>2000</v>
      </c>
      <c r="AD12">
        <v>0</v>
      </c>
      <c r="AE12">
        <v>0</v>
      </c>
      <c r="AF12">
        <v>0</v>
      </c>
      <c r="AG12">
        <v>0</v>
      </c>
      <c r="AH12">
        <v>1</v>
      </c>
      <c r="AI12">
        <v>0.5</v>
      </c>
      <c r="AJ12">
        <v>500</v>
      </c>
      <c r="AK12">
        <v>2000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9</v>
      </c>
      <c r="AY12">
        <v>9</v>
      </c>
      <c r="AZ12">
        <v>45000</v>
      </c>
      <c r="BA12">
        <v>36000</v>
      </c>
      <c r="BB12">
        <v>193</v>
      </c>
      <c r="BC12">
        <v>0</v>
      </c>
      <c r="BD12">
        <v>41650</v>
      </c>
      <c r="BE12">
        <v>3</v>
      </c>
      <c r="BF12">
        <v>0</v>
      </c>
      <c r="BG12">
        <v>21000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</row>
    <row r="13" spans="1:74">
      <c r="A13">
        <v>51</v>
      </c>
      <c r="B13" t="s">
        <v>99</v>
      </c>
      <c r="C13" t="s">
        <v>100</v>
      </c>
      <c r="D13">
        <v>19</v>
      </c>
      <c r="E13" s="7">
        <v>4.260416666666667</v>
      </c>
      <c r="F13">
        <v>1323725</v>
      </c>
      <c r="G13">
        <v>1172850</v>
      </c>
      <c r="H13">
        <v>372500</v>
      </c>
      <c r="I13">
        <v>51</v>
      </c>
      <c r="J13">
        <v>364500</v>
      </c>
      <c r="K13">
        <v>51</v>
      </c>
      <c r="L13">
        <v>117340</v>
      </c>
      <c r="M13">
        <v>0</v>
      </c>
      <c r="N13">
        <v>36</v>
      </c>
      <c r="O13">
        <v>72</v>
      </c>
      <c r="P13">
        <v>54000</v>
      </c>
      <c r="Q13">
        <v>72000</v>
      </c>
      <c r="R13">
        <v>43</v>
      </c>
      <c r="S13">
        <v>43</v>
      </c>
      <c r="T13">
        <v>43000</v>
      </c>
      <c r="U13">
        <v>86000</v>
      </c>
      <c r="V13">
        <v>79</v>
      </c>
      <c r="W13">
        <v>115</v>
      </c>
      <c r="X13">
        <v>97000</v>
      </c>
      <c r="Y13">
        <v>158000</v>
      </c>
      <c r="Z13">
        <v>10</v>
      </c>
      <c r="AA13">
        <v>5</v>
      </c>
      <c r="AB13">
        <v>5000</v>
      </c>
      <c r="AC13">
        <v>20000</v>
      </c>
      <c r="AD13">
        <v>5</v>
      </c>
      <c r="AE13">
        <v>2.5</v>
      </c>
      <c r="AF13">
        <v>2500</v>
      </c>
      <c r="AG13">
        <v>10000</v>
      </c>
      <c r="AH13">
        <v>15</v>
      </c>
      <c r="AI13">
        <v>7.5</v>
      </c>
      <c r="AJ13">
        <v>7500</v>
      </c>
      <c r="AK13">
        <v>30000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8</v>
      </c>
      <c r="AY13">
        <v>8</v>
      </c>
      <c r="AZ13">
        <v>40000</v>
      </c>
      <c r="BA13">
        <v>32000</v>
      </c>
      <c r="BB13">
        <v>200</v>
      </c>
      <c r="BC13">
        <v>0</v>
      </c>
      <c r="BD13">
        <v>32490</v>
      </c>
      <c r="BE13">
        <v>4</v>
      </c>
      <c r="BF13">
        <v>0</v>
      </c>
      <c r="BG13">
        <v>23100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10000</v>
      </c>
    </row>
    <row r="14" spans="1:74">
      <c r="A14">
        <v>53</v>
      </c>
      <c r="B14" t="s">
        <v>101</v>
      </c>
      <c r="C14" t="s">
        <v>102</v>
      </c>
      <c r="D14">
        <v>21</v>
      </c>
      <c r="E14" s="7">
        <v>4.5625</v>
      </c>
      <c r="F14">
        <v>55660</v>
      </c>
      <c r="G14">
        <v>48000</v>
      </c>
      <c r="H14">
        <v>9000</v>
      </c>
      <c r="I14">
        <v>2</v>
      </c>
      <c r="J14">
        <v>6000</v>
      </c>
      <c r="K14">
        <v>2</v>
      </c>
      <c r="L14">
        <v>4800</v>
      </c>
      <c r="M14">
        <v>0</v>
      </c>
      <c r="N14">
        <v>2</v>
      </c>
      <c r="O14">
        <v>4</v>
      </c>
      <c r="P14">
        <v>3000</v>
      </c>
      <c r="Q14">
        <v>4000</v>
      </c>
      <c r="R14">
        <v>2</v>
      </c>
      <c r="S14">
        <v>2</v>
      </c>
      <c r="T14">
        <v>2000</v>
      </c>
      <c r="U14">
        <v>4000</v>
      </c>
      <c r="V14">
        <v>4</v>
      </c>
      <c r="W14">
        <v>6</v>
      </c>
      <c r="X14">
        <v>5000</v>
      </c>
      <c r="Y14">
        <v>8000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11</v>
      </c>
      <c r="BC14">
        <v>0</v>
      </c>
      <c r="BD14">
        <v>2250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20000</v>
      </c>
    </row>
    <row r="15" spans="1:74">
      <c r="A15">
        <v>57</v>
      </c>
      <c r="B15" t="s">
        <v>103</v>
      </c>
      <c r="C15" t="s">
        <v>104</v>
      </c>
      <c r="D15">
        <v>5</v>
      </c>
      <c r="E15" s="7">
        <v>1.1041666666666667</v>
      </c>
      <c r="F15">
        <v>0</v>
      </c>
      <c r="G15">
        <v>0</v>
      </c>
      <c r="H15">
        <v>8000</v>
      </c>
      <c r="I15">
        <v>1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1</v>
      </c>
      <c r="AA15">
        <v>0.5</v>
      </c>
      <c r="AB15">
        <v>500</v>
      </c>
      <c r="AC15">
        <v>2000</v>
      </c>
      <c r="AD15">
        <v>0</v>
      </c>
      <c r="AE15">
        <v>0</v>
      </c>
      <c r="AF15">
        <v>0</v>
      </c>
      <c r="AG15">
        <v>0</v>
      </c>
      <c r="AH15">
        <v>1</v>
      </c>
      <c r="AI15">
        <v>0.5</v>
      </c>
      <c r="AJ15">
        <v>500</v>
      </c>
      <c r="AK15">
        <v>2000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</row>
    <row r="16" spans="1:74">
      <c r="A16">
        <v>64</v>
      </c>
      <c r="B16" t="s">
        <v>105</v>
      </c>
      <c r="C16" t="s">
        <v>106</v>
      </c>
      <c r="D16">
        <v>15</v>
      </c>
      <c r="E16" s="7">
        <v>3.2708333333333335</v>
      </c>
      <c r="F16">
        <v>825990</v>
      </c>
      <c r="G16">
        <v>717067</v>
      </c>
      <c r="H16">
        <v>155166</v>
      </c>
      <c r="I16">
        <v>24</v>
      </c>
      <c r="J16">
        <v>107000</v>
      </c>
      <c r="K16">
        <v>17</v>
      </c>
      <c r="L16">
        <v>71817</v>
      </c>
      <c r="M16">
        <v>0</v>
      </c>
      <c r="N16">
        <v>22</v>
      </c>
      <c r="O16">
        <v>44</v>
      </c>
      <c r="P16">
        <v>33000</v>
      </c>
      <c r="Q16">
        <v>44000</v>
      </c>
      <c r="R16">
        <v>16</v>
      </c>
      <c r="S16">
        <v>16</v>
      </c>
      <c r="T16">
        <v>16000</v>
      </c>
      <c r="U16">
        <v>32000</v>
      </c>
      <c r="V16">
        <v>38</v>
      </c>
      <c r="W16">
        <v>60</v>
      </c>
      <c r="X16">
        <v>49000</v>
      </c>
      <c r="Y16">
        <v>76000</v>
      </c>
      <c r="Z16">
        <v>2</v>
      </c>
      <c r="AA16">
        <v>1</v>
      </c>
      <c r="AB16">
        <v>1000</v>
      </c>
      <c r="AC16">
        <v>4000</v>
      </c>
      <c r="AD16">
        <v>0</v>
      </c>
      <c r="AE16">
        <v>0</v>
      </c>
      <c r="AF16">
        <v>0</v>
      </c>
      <c r="AG16">
        <v>0</v>
      </c>
      <c r="AH16">
        <v>2</v>
      </c>
      <c r="AI16">
        <v>1</v>
      </c>
      <c r="AJ16">
        <v>1000</v>
      </c>
      <c r="AK16">
        <v>4000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</v>
      </c>
      <c r="AY16">
        <v>1</v>
      </c>
      <c r="AZ16">
        <v>5000</v>
      </c>
      <c r="BA16">
        <v>4000</v>
      </c>
      <c r="BB16">
        <v>118</v>
      </c>
      <c r="BC16">
        <v>0</v>
      </c>
      <c r="BD16">
        <v>25300</v>
      </c>
      <c r="BE16">
        <v>4</v>
      </c>
      <c r="BF16">
        <v>0</v>
      </c>
      <c r="BG16">
        <v>51900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</row>
    <row r="17" spans="1:73">
      <c r="A17">
        <v>65</v>
      </c>
      <c r="B17" t="s">
        <v>107</v>
      </c>
      <c r="C17" t="s">
        <v>108</v>
      </c>
      <c r="D17">
        <v>1</v>
      </c>
      <c r="E17" s="8">
        <v>0.16666666666666666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</row>
    <row r="18" spans="1:73">
      <c r="A18">
        <v>68</v>
      </c>
      <c r="B18" t="s">
        <v>109</v>
      </c>
      <c r="C18" t="s">
        <v>110</v>
      </c>
      <c r="D18">
        <v>24</v>
      </c>
      <c r="E18" s="7">
        <v>5.166666666666667</v>
      </c>
      <c r="F18">
        <v>1219737</v>
      </c>
      <c r="G18">
        <v>1047098</v>
      </c>
      <c r="H18">
        <v>256500</v>
      </c>
      <c r="I18">
        <v>33</v>
      </c>
      <c r="J18">
        <v>203500</v>
      </c>
      <c r="K18">
        <v>27</v>
      </c>
      <c r="L18">
        <v>104943</v>
      </c>
      <c r="M18">
        <v>0</v>
      </c>
      <c r="N18">
        <v>22</v>
      </c>
      <c r="O18">
        <v>44</v>
      </c>
      <c r="P18">
        <v>33000</v>
      </c>
      <c r="Q18">
        <v>44000</v>
      </c>
      <c r="R18">
        <v>19</v>
      </c>
      <c r="S18">
        <v>19</v>
      </c>
      <c r="T18">
        <v>19000</v>
      </c>
      <c r="U18">
        <v>38000</v>
      </c>
      <c r="V18">
        <v>41</v>
      </c>
      <c r="W18">
        <v>63</v>
      </c>
      <c r="X18">
        <v>52000</v>
      </c>
      <c r="Y18">
        <v>82000</v>
      </c>
      <c r="Z18">
        <v>7</v>
      </c>
      <c r="AA18">
        <v>3.5</v>
      </c>
      <c r="AB18">
        <v>3500</v>
      </c>
      <c r="AC18">
        <v>14000</v>
      </c>
      <c r="AD18">
        <v>5</v>
      </c>
      <c r="AE18">
        <v>2.5</v>
      </c>
      <c r="AF18">
        <v>2500</v>
      </c>
      <c r="AG18">
        <v>10000</v>
      </c>
      <c r="AH18">
        <v>12</v>
      </c>
      <c r="AI18">
        <v>6</v>
      </c>
      <c r="AJ18">
        <v>6000</v>
      </c>
      <c r="AK18">
        <v>24000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7</v>
      </c>
      <c r="AY18">
        <v>7</v>
      </c>
      <c r="AZ18">
        <v>35000</v>
      </c>
      <c r="BA18">
        <v>28000</v>
      </c>
      <c r="BB18">
        <v>161</v>
      </c>
      <c r="BC18">
        <v>0</v>
      </c>
      <c r="BD18">
        <v>37400</v>
      </c>
      <c r="BE18">
        <v>10</v>
      </c>
      <c r="BF18">
        <v>0</v>
      </c>
      <c r="BG18">
        <v>35100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7370</v>
      </c>
    </row>
    <row r="19" spans="1:73">
      <c r="A19">
        <v>72</v>
      </c>
      <c r="B19" t="s">
        <v>111</v>
      </c>
      <c r="C19" t="s">
        <v>112</v>
      </c>
      <c r="D19">
        <v>17</v>
      </c>
      <c r="E19" s="7">
        <v>4.052083333333333</v>
      </c>
      <c r="F19">
        <v>51975</v>
      </c>
      <c r="G19">
        <v>47250</v>
      </c>
      <c r="H19">
        <v>38500</v>
      </c>
      <c r="I19">
        <v>7</v>
      </c>
      <c r="J19">
        <v>107250</v>
      </c>
      <c r="K19">
        <v>18</v>
      </c>
      <c r="L19">
        <v>4725</v>
      </c>
      <c r="M19">
        <v>0</v>
      </c>
      <c r="N19">
        <v>2</v>
      </c>
      <c r="O19">
        <v>4</v>
      </c>
      <c r="P19">
        <v>3000</v>
      </c>
      <c r="Q19">
        <v>4000</v>
      </c>
      <c r="R19">
        <v>1</v>
      </c>
      <c r="S19">
        <v>1</v>
      </c>
      <c r="T19">
        <v>1000</v>
      </c>
      <c r="U19">
        <v>2000</v>
      </c>
      <c r="V19">
        <v>3</v>
      </c>
      <c r="W19">
        <v>5</v>
      </c>
      <c r="X19">
        <v>4000</v>
      </c>
      <c r="Y19">
        <v>6000</v>
      </c>
      <c r="Z19">
        <v>12</v>
      </c>
      <c r="AA19">
        <v>6</v>
      </c>
      <c r="AB19">
        <v>6000</v>
      </c>
      <c r="AC19">
        <v>24000</v>
      </c>
      <c r="AD19">
        <v>10</v>
      </c>
      <c r="AE19">
        <v>5</v>
      </c>
      <c r="AF19">
        <v>5000</v>
      </c>
      <c r="AG19">
        <v>20000</v>
      </c>
      <c r="AH19">
        <v>22</v>
      </c>
      <c r="AI19">
        <v>11</v>
      </c>
      <c r="AJ19">
        <v>11000</v>
      </c>
      <c r="AK19">
        <v>44000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3</v>
      </c>
      <c r="BC19">
        <v>0</v>
      </c>
      <c r="BD19">
        <v>450</v>
      </c>
      <c r="BE19">
        <v>2</v>
      </c>
      <c r="BF19">
        <v>0</v>
      </c>
      <c r="BG19">
        <v>7200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</row>
    <row r="20" spans="1:73">
      <c r="A20">
        <v>73</v>
      </c>
      <c r="B20" t="s">
        <v>113</v>
      </c>
      <c r="C20" t="s">
        <v>114</v>
      </c>
      <c r="D20">
        <v>13</v>
      </c>
      <c r="E20" s="7">
        <v>2.7291666666666665</v>
      </c>
      <c r="F20">
        <v>229020</v>
      </c>
      <c r="G20">
        <v>199350</v>
      </c>
      <c r="H20">
        <v>60000</v>
      </c>
      <c r="I20">
        <v>8</v>
      </c>
      <c r="J20">
        <v>55500</v>
      </c>
      <c r="K20">
        <v>9</v>
      </c>
      <c r="L20">
        <v>20100</v>
      </c>
      <c r="M20">
        <v>0</v>
      </c>
      <c r="N20">
        <v>6</v>
      </c>
      <c r="O20">
        <v>12</v>
      </c>
      <c r="P20">
        <v>9000</v>
      </c>
      <c r="Q20">
        <v>12000</v>
      </c>
      <c r="R20">
        <v>5</v>
      </c>
      <c r="S20">
        <v>5</v>
      </c>
      <c r="T20">
        <v>5000</v>
      </c>
      <c r="U20">
        <v>10000</v>
      </c>
      <c r="V20">
        <v>11</v>
      </c>
      <c r="W20">
        <v>17</v>
      </c>
      <c r="X20">
        <v>14000</v>
      </c>
      <c r="Y20">
        <v>22000</v>
      </c>
      <c r="Z20">
        <v>4</v>
      </c>
      <c r="AA20">
        <v>2</v>
      </c>
      <c r="AB20">
        <v>2000</v>
      </c>
      <c r="AC20">
        <v>8000</v>
      </c>
      <c r="AD20">
        <v>1</v>
      </c>
      <c r="AE20">
        <v>0.5</v>
      </c>
      <c r="AF20">
        <v>500</v>
      </c>
      <c r="AG20">
        <v>2000</v>
      </c>
      <c r="AH20">
        <v>5</v>
      </c>
      <c r="AI20">
        <v>2.5</v>
      </c>
      <c r="AJ20">
        <v>2500</v>
      </c>
      <c r="AK20">
        <v>10000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1</v>
      </c>
      <c r="AZ20">
        <v>5000</v>
      </c>
      <c r="BA20">
        <v>4000</v>
      </c>
      <c r="BB20">
        <v>22</v>
      </c>
      <c r="BC20">
        <v>0</v>
      </c>
      <c r="BD20">
        <v>4200</v>
      </c>
      <c r="BE20">
        <v>2</v>
      </c>
      <c r="BF20">
        <v>0</v>
      </c>
      <c r="BG20">
        <v>4350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</row>
    <row r="21" spans="1:73">
      <c r="A21">
        <v>82</v>
      </c>
      <c r="B21" t="s">
        <v>115</v>
      </c>
      <c r="C21" t="s">
        <v>116</v>
      </c>
      <c r="D21">
        <v>21</v>
      </c>
      <c r="E21" s="7">
        <v>4.458333333333333</v>
      </c>
      <c r="F21">
        <v>1520923</v>
      </c>
      <c r="G21">
        <v>1360167</v>
      </c>
      <c r="H21">
        <v>374833</v>
      </c>
      <c r="I21">
        <v>52</v>
      </c>
      <c r="J21">
        <v>235666</v>
      </c>
      <c r="K21">
        <v>35</v>
      </c>
      <c r="L21">
        <v>137117</v>
      </c>
      <c r="M21">
        <v>0</v>
      </c>
      <c r="N21">
        <v>41</v>
      </c>
      <c r="O21">
        <v>82</v>
      </c>
      <c r="P21">
        <v>61500</v>
      </c>
      <c r="Q21">
        <v>82000</v>
      </c>
      <c r="R21">
        <v>30</v>
      </c>
      <c r="S21">
        <v>30</v>
      </c>
      <c r="T21">
        <v>30000</v>
      </c>
      <c r="U21">
        <v>60000</v>
      </c>
      <c r="V21">
        <v>71</v>
      </c>
      <c r="W21">
        <v>112</v>
      </c>
      <c r="X21">
        <v>91500</v>
      </c>
      <c r="Y21">
        <v>142000</v>
      </c>
      <c r="Z21">
        <v>4</v>
      </c>
      <c r="AA21">
        <v>2</v>
      </c>
      <c r="AB21">
        <v>2000</v>
      </c>
      <c r="AC21">
        <v>8000</v>
      </c>
      <c r="AD21">
        <v>5</v>
      </c>
      <c r="AE21">
        <v>2.5</v>
      </c>
      <c r="AF21">
        <v>2500</v>
      </c>
      <c r="AG21">
        <v>10000</v>
      </c>
      <c r="AH21">
        <v>9</v>
      </c>
      <c r="AI21">
        <v>4.5</v>
      </c>
      <c r="AJ21">
        <v>4500</v>
      </c>
      <c r="AK21">
        <v>18000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7</v>
      </c>
      <c r="AY21">
        <v>7</v>
      </c>
      <c r="AZ21">
        <v>35000</v>
      </c>
      <c r="BA21">
        <v>28000</v>
      </c>
      <c r="BB21">
        <v>218</v>
      </c>
      <c r="BC21">
        <v>0</v>
      </c>
      <c r="BD21">
        <v>50950</v>
      </c>
      <c r="BE21">
        <v>5</v>
      </c>
      <c r="BF21">
        <v>0</v>
      </c>
      <c r="BG21">
        <v>22200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40000</v>
      </c>
    </row>
    <row r="22" spans="1:73">
      <c r="A22">
        <v>85</v>
      </c>
      <c r="B22" t="s">
        <v>117</v>
      </c>
      <c r="C22" t="s">
        <v>118</v>
      </c>
      <c r="D22">
        <v>15</v>
      </c>
      <c r="E22" s="7">
        <v>3.1354166666666665</v>
      </c>
      <c r="F22">
        <v>19067</v>
      </c>
      <c r="G22">
        <v>17333</v>
      </c>
      <c r="H22">
        <v>32500</v>
      </c>
      <c r="I22">
        <v>5</v>
      </c>
      <c r="J22">
        <v>66833</v>
      </c>
      <c r="K22">
        <v>11</v>
      </c>
      <c r="L22">
        <v>1733</v>
      </c>
      <c r="M22">
        <v>0</v>
      </c>
      <c r="N22">
        <v>1</v>
      </c>
      <c r="O22">
        <v>2</v>
      </c>
      <c r="P22">
        <v>1500</v>
      </c>
      <c r="Q22">
        <v>2000</v>
      </c>
      <c r="R22">
        <v>0</v>
      </c>
      <c r="S22">
        <v>0</v>
      </c>
      <c r="T22">
        <v>0</v>
      </c>
      <c r="U22">
        <v>0</v>
      </c>
      <c r="V22">
        <v>1</v>
      </c>
      <c r="W22">
        <v>2</v>
      </c>
      <c r="X22">
        <v>1500</v>
      </c>
      <c r="Y22">
        <v>2000</v>
      </c>
      <c r="Z22">
        <v>8</v>
      </c>
      <c r="AA22">
        <v>4</v>
      </c>
      <c r="AB22">
        <v>4000</v>
      </c>
      <c r="AC22">
        <v>16000</v>
      </c>
      <c r="AD22">
        <v>7</v>
      </c>
      <c r="AE22">
        <v>3.5</v>
      </c>
      <c r="AF22">
        <v>3500</v>
      </c>
      <c r="AG22">
        <v>14000</v>
      </c>
      <c r="AH22">
        <v>15</v>
      </c>
      <c r="AI22">
        <v>7.5</v>
      </c>
      <c r="AJ22">
        <v>7500</v>
      </c>
      <c r="AK22">
        <v>30000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16</v>
      </c>
      <c r="BC22">
        <v>0</v>
      </c>
      <c r="BD22">
        <v>1600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</row>
    <row r="23" spans="1:73">
      <c r="A23">
        <v>87</v>
      </c>
      <c r="B23" t="s">
        <v>119</v>
      </c>
      <c r="C23" t="s">
        <v>120</v>
      </c>
      <c r="D23">
        <v>25</v>
      </c>
      <c r="E23" s="7">
        <v>5.895833333333333</v>
      </c>
      <c r="F23">
        <v>225372</v>
      </c>
      <c r="G23">
        <v>203200</v>
      </c>
      <c r="H23">
        <v>83000</v>
      </c>
      <c r="I23">
        <v>12</v>
      </c>
      <c r="J23">
        <v>81000</v>
      </c>
      <c r="K23">
        <v>13</v>
      </c>
      <c r="L23">
        <v>20540</v>
      </c>
      <c r="M23">
        <v>0</v>
      </c>
      <c r="N23">
        <v>8</v>
      </c>
      <c r="O23">
        <v>16</v>
      </c>
      <c r="P23">
        <v>12000</v>
      </c>
      <c r="Q23">
        <v>16000</v>
      </c>
      <c r="R23">
        <v>9</v>
      </c>
      <c r="S23">
        <v>9</v>
      </c>
      <c r="T23">
        <v>9000</v>
      </c>
      <c r="U23">
        <v>18000</v>
      </c>
      <c r="V23">
        <v>17</v>
      </c>
      <c r="W23">
        <v>25</v>
      </c>
      <c r="X23">
        <v>21000</v>
      </c>
      <c r="Y23">
        <v>34000</v>
      </c>
      <c r="Z23">
        <v>5</v>
      </c>
      <c r="AA23">
        <v>2.5</v>
      </c>
      <c r="AB23">
        <v>2500</v>
      </c>
      <c r="AC23">
        <v>10000</v>
      </c>
      <c r="AD23">
        <v>3</v>
      </c>
      <c r="AE23">
        <v>1.5</v>
      </c>
      <c r="AF23">
        <v>1500</v>
      </c>
      <c r="AG23">
        <v>6000</v>
      </c>
      <c r="AH23">
        <v>8</v>
      </c>
      <c r="AI23">
        <v>4</v>
      </c>
      <c r="AJ23">
        <v>4000</v>
      </c>
      <c r="AK23">
        <v>16000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111</v>
      </c>
      <c r="BC23">
        <v>0</v>
      </c>
      <c r="BD23">
        <v>11590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</row>
    <row r="24" spans="1:73">
      <c r="A24">
        <v>91</v>
      </c>
      <c r="B24" t="s">
        <v>121</v>
      </c>
      <c r="C24" t="s">
        <v>122</v>
      </c>
      <c r="D24">
        <v>14</v>
      </c>
      <c r="E24" s="7">
        <v>3.1354166666666665</v>
      </c>
      <c r="F24">
        <v>807200</v>
      </c>
      <c r="G24">
        <v>712900</v>
      </c>
      <c r="H24">
        <v>219999</v>
      </c>
      <c r="I24">
        <v>31</v>
      </c>
      <c r="J24">
        <v>184833</v>
      </c>
      <c r="K24">
        <v>31</v>
      </c>
      <c r="L24">
        <v>71290</v>
      </c>
      <c r="M24">
        <v>0</v>
      </c>
      <c r="N24">
        <v>25</v>
      </c>
      <c r="O24">
        <v>50</v>
      </c>
      <c r="P24">
        <v>37500</v>
      </c>
      <c r="Q24">
        <v>50000</v>
      </c>
      <c r="R24">
        <v>26</v>
      </c>
      <c r="S24">
        <v>26</v>
      </c>
      <c r="T24">
        <v>26000</v>
      </c>
      <c r="U24">
        <v>52000</v>
      </c>
      <c r="V24">
        <v>51</v>
      </c>
      <c r="W24">
        <v>76</v>
      </c>
      <c r="X24">
        <v>63500</v>
      </c>
      <c r="Y24">
        <v>102000</v>
      </c>
      <c r="Z24">
        <v>6</v>
      </c>
      <c r="AA24">
        <v>3</v>
      </c>
      <c r="AB24">
        <v>3000</v>
      </c>
      <c r="AC24">
        <v>12000</v>
      </c>
      <c r="AD24">
        <v>3</v>
      </c>
      <c r="AE24">
        <v>1.5</v>
      </c>
      <c r="AF24">
        <v>1500</v>
      </c>
      <c r="AG24">
        <v>6000</v>
      </c>
      <c r="AH24">
        <v>9</v>
      </c>
      <c r="AI24">
        <v>4.5</v>
      </c>
      <c r="AJ24">
        <v>4500</v>
      </c>
      <c r="AK24">
        <v>18000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</v>
      </c>
      <c r="AY24">
        <v>2</v>
      </c>
      <c r="AZ24">
        <v>10000</v>
      </c>
      <c r="BA24">
        <v>8000</v>
      </c>
      <c r="BB24">
        <v>157</v>
      </c>
      <c r="BC24">
        <v>0</v>
      </c>
      <c r="BD24">
        <v>23340</v>
      </c>
      <c r="BE24">
        <v>2</v>
      </c>
      <c r="BF24">
        <v>0</v>
      </c>
      <c r="BG24">
        <v>1800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</row>
    <row r="25" spans="1:73">
      <c r="A25">
        <v>93</v>
      </c>
      <c r="B25" t="s">
        <v>123</v>
      </c>
      <c r="C25" t="s">
        <v>124</v>
      </c>
      <c r="D25">
        <v>1</v>
      </c>
      <c r="E25" s="8">
        <v>0.20833333333333334</v>
      </c>
      <c r="F25">
        <v>40535</v>
      </c>
      <c r="G25">
        <v>33000</v>
      </c>
      <c r="H25">
        <v>8000</v>
      </c>
      <c r="I25">
        <v>1</v>
      </c>
      <c r="J25">
        <v>8000</v>
      </c>
      <c r="K25">
        <v>1</v>
      </c>
      <c r="L25">
        <v>3850</v>
      </c>
      <c r="M25">
        <v>0</v>
      </c>
      <c r="N25">
        <v>1</v>
      </c>
      <c r="O25">
        <v>2</v>
      </c>
      <c r="P25">
        <v>1500</v>
      </c>
      <c r="Q25">
        <v>2000</v>
      </c>
      <c r="R25">
        <v>1</v>
      </c>
      <c r="S25">
        <v>1</v>
      </c>
      <c r="T25">
        <v>1000</v>
      </c>
      <c r="U25">
        <v>2000</v>
      </c>
      <c r="V25">
        <v>2</v>
      </c>
      <c r="W25">
        <v>3</v>
      </c>
      <c r="X25">
        <v>2500</v>
      </c>
      <c r="Y25">
        <v>4000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21</v>
      </c>
      <c r="BC25">
        <v>0</v>
      </c>
      <c r="BD25">
        <v>4350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</row>
    <row r="26" spans="1:73">
      <c r="A26">
        <v>97</v>
      </c>
      <c r="B26" t="s">
        <v>125</v>
      </c>
      <c r="C26" t="s">
        <v>126</v>
      </c>
      <c r="D26">
        <v>19</v>
      </c>
      <c r="E26" s="7">
        <v>3.6145833333333335</v>
      </c>
      <c r="F26">
        <v>1612392</v>
      </c>
      <c r="G26">
        <v>1446498</v>
      </c>
      <c r="H26">
        <v>361833</v>
      </c>
      <c r="I26">
        <v>55</v>
      </c>
      <c r="J26">
        <v>438582</v>
      </c>
      <c r="K26">
        <v>72</v>
      </c>
      <c r="L26">
        <v>144938</v>
      </c>
      <c r="M26">
        <v>0</v>
      </c>
      <c r="N26">
        <v>47</v>
      </c>
      <c r="O26">
        <v>94</v>
      </c>
      <c r="P26">
        <v>70500</v>
      </c>
      <c r="Q26">
        <v>94000</v>
      </c>
      <c r="R26">
        <v>54</v>
      </c>
      <c r="S26">
        <v>54</v>
      </c>
      <c r="T26">
        <v>54000</v>
      </c>
      <c r="U26">
        <v>108000</v>
      </c>
      <c r="V26">
        <v>101</v>
      </c>
      <c r="W26">
        <v>148</v>
      </c>
      <c r="X26">
        <v>124500</v>
      </c>
      <c r="Y26">
        <v>202000</v>
      </c>
      <c r="Z26">
        <v>11</v>
      </c>
      <c r="AA26">
        <v>5.5</v>
      </c>
      <c r="AB26">
        <v>5500</v>
      </c>
      <c r="AC26">
        <v>22000</v>
      </c>
      <c r="AD26">
        <v>8</v>
      </c>
      <c r="AE26">
        <v>4</v>
      </c>
      <c r="AF26">
        <v>4000</v>
      </c>
      <c r="AG26">
        <v>16000</v>
      </c>
      <c r="AH26">
        <v>19</v>
      </c>
      <c r="AI26">
        <v>9.5</v>
      </c>
      <c r="AJ26">
        <v>9500</v>
      </c>
      <c r="AK26">
        <v>38000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7</v>
      </c>
      <c r="AY26">
        <v>7</v>
      </c>
      <c r="AZ26">
        <v>35000</v>
      </c>
      <c r="BA26">
        <v>28000</v>
      </c>
      <c r="BB26">
        <v>262</v>
      </c>
      <c r="BC26">
        <v>0</v>
      </c>
      <c r="BD26">
        <v>45750</v>
      </c>
      <c r="BE26">
        <v>14</v>
      </c>
      <c r="BF26">
        <v>0</v>
      </c>
      <c r="BG26">
        <v>42150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</row>
    <row r="27" spans="1:73">
      <c r="A27">
        <v>98</v>
      </c>
      <c r="B27" t="s">
        <v>127</v>
      </c>
      <c r="C27" t="s">
        <v>128</v>
      </c>
      <c r="D27">
        <v>26</v>
      </c>
      <c r="E27" s="7">
        <v>6.104166666666667</v>
      </c>
      <c r="F27">
        <v>517220</v>
      </c>
      <c r="G27">
        <v>446250</v>
      </c>
      <c r="H27">
        <v>114500</v>
      </c>
      <c r="I27">
        <v>18</v>
      </c>
      <c r="J27">
        <v>173500</v>
      </c>
      <c r="K27">
        <v>25</v>
      </c>
      <c r="L27">
        <v>44625</v>
      </c>
      <c r="M27">
        <v>0</v>
      </c>
      <c r="N27">
        <v>12</v>
      </c>
      <c r="O27">
        <v>24</v>
      </c>
      <c r="P27">
        <v>18000</v>
      </c>
      <c r="Q27">
        <v>24000</v>
      </c>
      <c r="R27">
        <v>11</v>
      </c>
      <c r="S27">
        <v>11</v>
      </c>
      <c r="T27">
        <v>11000</v>
      </c>
      <c r="U27">
        <v>22000</v>
      </c>
      <c r="V27">
        <v>23</v>
      </c>
      <c r="W27">
        <v>35</v>
      </c>
      <c r="X27">
        <v>29000</v>
      </c>
      <c r="Y27">
        <v>46000</v>
      </c>
      <c r="Z27">
        <v>13</v>
      </c>
      <c r="AA27">
        <v>6.5</v>
      </c>
      <c r="AB27">
        <v>6500</v>
      </c>
      <c r="AC27">
        <v>26000</v>
      </c>
      <c r="AD27">
        <v>7</v>
      </c>
      <c r="AE27">
        <v>3.5</v>
      </c>
      <c r="AF27">
        <v>3500</v>
      </c>
      <c r="AG27">
        <v>14000</v>
      </c>
      <c r="AH27">
        <v>20</v>
      </c>
      <c r="AI27">
        <v>10</v>
      </c>
      <c r="AJ27">
        <v>10000</v>
      </c>
      <c r="AK27">
        <v>40000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66</v>
      </c>
      <c r="BC27">
        <v>0</v>
      </c>
      <c r="BD27">
        <v>18150</v>
      </c>
      <c r="BE27">
        <v>2</v>
      </c>
      <c r="BF27">
        <v>0</v>
      </c>
      <c r="BG27">
        <v>10200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</row>
    <row r="28" spans="1:73">
      <c r="A28">
        <v>100</v>
      </c>
      <c r="B28" t="s">
        <v>129</v>
      </c>
      <c r="C28" t="s">
        <v>130</v>
      </c>
      <c r="D28">
        <v>7</v>
      </c>
      <c r="E28" s="7">
        <v>1.40625</v>
      </c>
      <c r="F28">
        <v>376860</v>
      </c>
      <c r="G28">
        <v>335500</v>
      </c>
      <c r="H28">
        <v>145000</v>
      </c>
      <c r="I28">
        <v>20</v>
      </c>
      <c r="J28">
        <v>93000</v>
      </c>
      <c r="K28">
        <v>14</v>
      </c>
      <c r="L28">
        <v>33550</v>
      </c>
      <c r="M28">
        <v>0</v>
      </c>
      <c r="N28">
        <v>11</v>
      </c>
      <c r="O28">
        <v>22</v>
      </c>
      <c r="P28">
        <v>16500</v>
      </c>
      <c r="Q28">
        <v>22000</v>
      </c>
      <c r="R28">
        <v>12</v>
      </c>
      <c r="S28">
        <v>12</v>
      </c>
      <c r="T28">
        <v>12000</v>
      </c>
      <c r="U28">
        <v>24000</v>
      </c>
      <c r="V28">
        <v>23</v>
      </c>
      <c r="W28">
        <v>34</v>
      </c>
      <c r="X28">
        <v>28500</v>
      </c>
      <c r="Y28">
        <v>46000</v>
      </c>
      <c r="Z28">
        <v>5</v>
      </c>
      <c r="AA28">
        <v>2.5</v>
      </c>
      <c r="AB28">
        <v>2500</v>
      </c>
      <c r="AC28">
        <v>10000</v>
      </c>
      <c r="AD28">
        <v>2</v>
      </c>
      <c r="AE28">
        <v>1</v>
      </c>
      <c r="AF28">
        <v>1000</v>
      </c>
      <c r="AG28">
        <v>4000</v>
      </c>
      <c r="AH28">
        <v>7</v>
      </c>
      <c r="AI28">
        <v>3.5</v>
      </c>
      <c r="AJ28">
        <v>3500</v>
      </c>
      <c r="AK28">
        <v>14000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4</v>
      </c>
      <c r="AY28">
        <v>4</v>
      </c>
      <c r="AZ28">
        <v>20000</v>
      </c>
      <c r="BA28">
        <v>16000</v>
      </c>
      <c r="BB28">
        <v>25</v>
      </c>
      <c r="BC28">
        <v>0</v>
      </c>
      <c r="BD28">
        <v>7500</v>
      </c>
      <c r="BE28">
        <v>5</v>
      </c>
      <c r="BF28">
        <v>0</v>
      </c>
      <c r="BG28">
        <v>11100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6650</v>
      </c>
    </row>
    <row r="29" spans="1:73">
      <c r="A29">
        <v>101</v>
      </c>
      <c r="B29" t="s">
        <v>131</v>
      </c>
      <c r="C29" t="s">
        <v>132</v>
      </c>
      <c r="D29">
        <v>7</v>
      </c>
      <c r="E29" s="7">
        <v>1.5208333333333333</v>
      </c>
      <c r="F29">
        <v>210650</v>
      </c>
      <c r="G29">
        <v>191500</v>
      </c>
      <c r="H29">
        <v>80000</v>
      </c>
      <c r="I29">
        <v>13</v>
      </c>
      <c r="J29">
        <v>130500</v>
      </c>
      <c r="K29">
        <v>19</v>
      </c>
      <c r="L29">
        <v>19150</v>
      </c>
      <c r="M29">
        <v>0</v>
      </c>
      <c r="N29">
        <v>8</v>
      </c>
      <c r="O29">
        <v>16</v>
      </c>
      <c r="P29">
        <v>12000</v>
      </c>
      <c r="Q29">
        <v>16000</v>
      </c>
      <c r="R29">
        <v>6</v>
      </c>
      <c r="S29">
        <v>6</v>
      </c>
      <c r="T29">
        <v>6000</v>
      </c>
      <c r="U29">
        <v>12000</v>
      </c>
      <c r="V29">
        <v>14</v>
      </c>
      <c r="W29">
        <v>22</v>
      </c>
      <c r="X29">
        <v>18000</v>
      </c>
      <c r="Y29">
        <v>28000</v>
      </c>
      <c r="Z29">
        <v>9</v>
      </c>
      <c r="AA29">
        <v>4.5</v>
      </c>
      <c r="AB29">
        <v>4500</v>
      </c>
      <c r="AC29">
        <v>18000</v>
      </c>
      <c r="AD29">
        <v>9</v>
      </c>
      <c r="AE29">
        <v>4.5</v>
      </c>
      <c r="AF29">
        <v>4500</v>
      </c>
      <c r="AG29">
        <v>18000</v>
      </c>
      <c r="AH29">
        <v>18</v>
      </c>
      <c r="AI29">
        <v>9</v>
      </c>
      <c r="AJ29">
        <v>9000</v>
      </c>
      <c r="AK29">
        <v>36000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30</v>
      </c>
      <c r="BC29">
        <v>0</v>
      </c>
      <c r="BD29">
        <v>4750</v>
      </c>
      <c r="BE29">
        <v>1</v>
      </c>
      <c r="BF29">
        <v>0</v>
      </c>
      <c r="BG29">
        <v>3000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</row>
    <row r="30" spans="1:73">
      <c r="A30">
        <v>102</v>
      </c>
      <c r="B30" t="s">
        <v>133</v>
      </c>
      <c r="C30" t="s">
        <v>134</v>
      </c>
      <c r="D30">
        <v>19</v>
      </c>
      <c r="E30" s="7">
        <v>4.020833333333333</v>
      </c>
      <c r="F30">
        <v>666740</v>
      </c>
      <c r="G30">
        <v>559975</v>
      </c>
      <c r="H30">
        <v>100500</v>
      </c>
      <c r="I30">
        <v>14</v>
      </c>
      <c r="J30">
        <v>139333</v>
      </c>
      <c r="K30">
        <v>18</v>
      </c>
      <c r="L30">
        <v>56050</v>
      </c>
      <c r="M30">
        <v>0</v>
      </c>
      <c r="N30">
        <v>11</v>
      </c>
      <c r="O30">
        <v>22</v>
      </c>
      <c r="P30">
        <v>16500</v>
      </c>
      <c r="Q30">
        <v>22000</v>
      </c>
      <c r="R30">
        <v>9</v>
      </c>
      <c r="S30">
        <v>9</v>
      </c>
      <c r="T30">
        <v>9000</v>
      </c>
      <c r="U30">
        <v>18000</v>
      </c>
      <c r="V30">
        <v>20</v>
      </c>
      <c r="W30">
        <v>31</v>
      </c>
      <c r="X30">
        <v>25500</v>
      </c>
      <c r="Y30">
        <v>40000</v>
      </c>
      <c r="Z30">
        <v>9</v>
      </c>
      <c r="AA30">
        <v>4.5</v>
      </c>
      <c r="AB30">
        <v>4500</v>
      </c>
      <c r="AC30">
        <v>18000</v>
      </c>
      <c r="AD30">
        <v>3</v>
      </c>
      <c r="AE30">
        <v>1.5</v>
      </c>
      <c r="AF30">
        <v>1500</v>
      </c>
      <c r="AG30">
        <v>6000</v>
      </c>
      <c r="AH30">
        <v>12</v>
      </c>
      <c r="AI30">
        <v>6</v>
      </c>
      <c r="AJ30">
        <v>6000</v>
      </c>
      <c r="AK30">
        <v>24000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134</v>
      </c>
      <c r="BC30">
        <v>0</v>
      </c>
      <c r="BD30">
        <v>26925</v>
      </c>
      <c r="BE30">
        <v>6</v>
      </c>
      <c r="BF30">
        <v>0</v>
      </c>
      <c r="BG30">
        <v>4950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A0D07-D92D-44AF-BBE9-2ED5BF281663}">
  <sheetPr codeName="Sheet1"/>
  <dimension ref="A1:M57"/>
  <sheetViews>
    <sheetView workbookViewId="0">
      <selection activeCell="J17" sqref="J17"/>
    </sheetView>
  </sheetViews>
  <sheetFormatPr defaultRowHeight="14.25"/>
  <cols>
    <col min="6" max="6" width="11.44140625" customWidth="1"/>
  </cols>
  <sheetData>
    <row r="1" spans="1:13">
      <c r="A1" s="21" t="s">
        <v>3</v>
      </c>
      <c r="B1" s="21"/>
    </row>
    <row r="2" spans="1:13">
      <c r="A2" s="3" t="s">
        <v>174</v>
      </c>
      <c r="B2" s="3" t="s">
        <v>0</v>
      </c>
      <c r="E2" s="5" t="s">
        <v>1</v>
      </c>
      <c r="F2" s="5" t="s">
        <v>166</v>
      </c>
      <c r="G2" s="5" t="s">
        <v>2</v>
      </c>
      <c r="J2" s="23" t="s">
        <v>162</v>
      </c>
      <c r="K2" s="23"/>
      <c r="L2" s="22" t="s">
        <v>161</v>
      </c>
      <c r="M2" s="22"/>
    </row>
    <row r="3" spans="1:13">
      <c r="A3" s="2">
        <v>0</v>
      </c>
      <c r="B3" s="2">
        <v>1800</v>
      </c>
      <c r="E3" s="4" t="str">
        <f>copy!B3</f>
        <v>みか</v>
      </c>
      <c r="F3" s="2">
        <f>D34</f>
        <v>930642</v>
      </c>
      <c r="G3" s="3">
        <f>IF(F3&lt;0,$B$3,VLOOKUP(F3,$A$3:$B$27,2,TRUE))</f>
        <v>3700</v>
      </c>
    </row>
    <row r="4" spans="1:13">
      <c r="A4" s="2">
        <v>50000</v>
      </c>
      <c r="B4" s="2">
        <v>2000</v>
      </c>
      <c r="E4" s="4" t="str">
        <f>copy!B4</f>
        <v>かおり</v>
      </c>
      <c r="F4" s="2">
        <f t="shared" ref="F4:F27" si="0">D35</f>
        <v>-2000</v>
      </c>
      <c r="G4" s="3">
        <f t="shared" ref="G4:G27" si="1">IF(F4&lt;0,$B$3,VLOOKUP(F4,$A$3:$B$27,2,TRUE))</f>
        <v>1800</v>
      </c>
    </row>
    <row r="5" spans="1:13">
      <c r="A5" s="2">
        <v>100000</v>
      </c>
      <c r="B5" s="2">
        <v>2100</v>
      </c>
      <c r="E5" s="4" t="str">
        <f>copy!B5</f>
        <v>ひろみ</v>
      </c>
      <c r="F5" s="2">
        <f t="shared" si="0"/>
        <v>21500</v>
      </c>
      <c r="G5" s="3">
        <f t="shared" si="1"/>
        <v>1800</v>
      </c>
    </row>
    <row r="6" spans="1:13">
      <c r="A6" s="2">
        <v>150000</v>
      </c>
      <c r="B6" s="2">
        <v>2200</v>
      </c>
      <c r="E6" s="4" t="str">
        <f>copy!B6</f>
        <v>もも</v>
      </c>
      <c r="F6" s="2">
        <f t="shared" si="0"/>
        <v>-2000</v>
      </c>
      <c r="G6" s="3">
        <f t="shared" si="1"/>
        <v>1800</v>
      </c>
    </row>
    <row r="7" spans="1:13">
      <c r="A7" s="2">
        <v>200000</v>
      </c>
      <c r="B7" s="2">
        <v>2300</v>
      </c>
      <c r="E7" s="4" t="str">
        <f>copy!B7</f>
        <v>ゆみ</v>
      </c>
      <c r="F7" s="2">
        <f t="shared" si="0"/>
        <v>143000</v>
      </c>
      <c r="G7" s="3">
        <f t="shared" si="1"/>
        <v>2100</v>
      </c>
    </row>
    <row r="8" spans="1:13">
      <c r="A8" s="2">
        <v>250000</v>
      </c>
      <c r="B8" s="2">
        <v>2400</v>
      </c>
      <c r="E8" s="4" t="str">
        <f>copy!B8</f>
        <v>あゆみ</v>
      </c>
      <c r="F8" s="2">
        <f t="shared" si="0"/>
        <v>1163733</v>
      </c>
      <c r="G8" s="3">
        <f t="shared" si="1"/>
        <v>4200</v>
      </c>
      <c r="M8" s="1"/>
    </row>
    <row r="9" spans="1:13">
      <c r="A9" s="2">
        <v>300000</v>
      </c>
      <c r="B9" s="2">
        <v>2500</v>
      </c>
      <c r="E9" s="4" t="str">
        <f>copy!B9</f>
        <v>りん</v>
      </c>
      <c r="F9" s="2">
        <f t="shared" si="0"/>
        <v>289108</v>
      </c>
      <c r="G9" s="3">
        <f t="shared" si="1"/>
        <v>2400</v>
      </c>
    </row>
    <row r="10" spans="1:13">
      <c r="A10" s="2">
        <v>350000</v>
      </c>
      <c r="B10" s="2">
        <v>2600</v>
      </c>
      <c r="E10" s="4" t="str">
        <f>copy!B10</f>
        <v>なつみ</v>
      </c>
      <c r="F10" s="2">
        <f t="shared" si="0"/>
        <v>970558</v>
      </c>
      <c r="G10" s="3">
        <f t="shared" si="1"/>
        <v>3800</v>
      </c>
    </row>
    <row r="11" spans="1:13">
      <c r="A11" s="2">
        <v>400000</v>
      </c>
      <c r="B11" s="2">
        <v>2700</v>
      </c>
      <c r="E11" s="4" t="str">
        <f>copy!B11</f>
        <v>あさみ</v>
      </c>
      <c r="F11" s="2">
        <f t="shared" si="0"/>
        <v>173567</v>
      </c>
      <c r="G11" s="3">
        <f t="shared" si="1"/>
        <v>2200</v>
      </c>
    </row>
    <row r="12" spans="1:13">
      <c r="A12" s="2">
        <v>450000</v>
      </c>
      <c r="B12" s="2">
        <v>2800</v>
      </c>
      <c r="E12" s="4" t="str">
        <f>copy!B12</f>
        <v>いずみ</v>
      </c>
      <c r="F12" s="2">
        <f t="shared" si="0"/>
        <v>1341083</v>
      </c>
      <c r="G12" s="3">
        <f t="shared" si="1"/>
        <v>4300</v>
      </c>
    </row>
    <row r="13" spans="1:13">
      <c r="A13" s="2">
        <v>500000</v>
      </c>
      <c r="B13" s="2">
        <v>2900</v>
      </c>
      <c r="E13" s="4" t="str">
        <f>copy!B13</f>
        <v>けい</v>
      </c>
      <c r="F13" s="2">
        <f t="shared" si="0"/>
        <v>1152850</v>
      </c>
      <c r="G13" s="3">
        <f t="shared" si="1"/>
        <v>4200</v>
      </c>
    </row>
    <row r="14" spans="1:13">
      <c r="A14" s="2">
        <v>550000</v>
      </c>
      <c r="B14" s="2">
        <v>3000</v>
      </c>
      <c r="E14" s="4" t="str">
        <f>copy!B14</f>
        <v>かすみ</v>
      </c>
      <c r="F14" s="2">
        <f t="shared" si="0"/>
        <v>48000</v>
      </c>
      <c r="G14" s="3">
        <f t="shared" si="1"/>
        <v>1800</v>
      </c>
    </row>
    <row r="15" spans="1:13">
      <c r="A15" s="2">
        <v>600000</v>
      </c>
      <c r="B15" s="2">
        <v>3100</v>
      </c>
      <c r="E15" s="4" t="str">
        <f>copy!B15</f>
        <v>えりか</v>
      </c>
      <c r="F15" s="2">
        <f t="shared" si="0"/>
        <v>-2000</v>
      </c>
      <c r="G15" s="3">
        <f t="shared" si="1"/>
        <v>1800</v>
      </c>
    </row>
    <row r="16" spans="1:13">
      <c r="A16" s="2">
        <v>650000</v>
      </c>
      <c r="B16" s="2">
        <v>3200</v>
      </c>
      <c r="E16" s="4" t="str">
        <f>copy!B16</f>
        <v>らむ</v>
      </c>
      <c r="F16" s="2">
        <f t="shared" si="0"/>
        <v>713067</v>
      </c>
      <c r="G16" s="3">
        <f t="shared" si="1"/>
        <v>3300</v>
      </c>
    </row>
    <row r="17" spans="1:7">
      <c r="A17" s="2">
        <v>700000</v>
      </c>
      <c r="B17" s="2">
        <v>3300</v>
      </c>
      <c r="E17" s="4" t="str">
        <f>copy!B17</f>
        <v>つばさ</v>
      </c>
      <c r="F17" s="2">
        <f t="shared" si="0"/>
        <v>0</v>
      </c>
      <c r="G17" s="3">
        <f t="shared" si="1"/>
        <v>1800</v>
      </c>
    </row>
    <row r="18" spans="1:7">
      <c r="A18" s="2">
        <v>750000</v>
      </c>
      <c r="B18" s="2">
        <v>3400</v>
      </c>
      <c r="E18" s="4" t="str">
        <f>copy!B18</f>
        <v>りほ</v>
      </c>
      <c r="F18" s="2">
        <f t="shared" si="0"/>
        <v>1033098</v>
      </c>
      <c r="G18" s="3">
        <f t="shared" si="1"/>
        <v>3900</v>
      </c>
    </row>
    <row r="19" spans="1:7">
      <c r="A19" s="2">
        <v>800000</v>
      </c>
      <c r="B19" s="2">
        <v>3500</v>
      </c>
      <c r="E19" s="4" t="str">
        <f>copy!B19</f>
        <v>あやみ</v>
      </c>
      <c r="F19" s="2">
        <f t="shared" si="0"/>
        <v>23250</v>
      </c>
      <c r="G19" s="3">
        <f t="shared" si="1"/>
        <v>1800</v>
      </c>
    </row>
    <row r="20" spans="1:7">
      <c r="A20" s="2">
        <v>850000</v>
      </c>
      <c r="B20" s="2">
        <v>3600</v>
      </c>
      <c r="E20" s="4" t="str">
        <f>copy!B20</f>
        <v>ふうか</v>
      </c>
      <c r="F20" s="2">
        <f t="shared" si="0"/>
        <v>191350</v>
      </c>
      <c r="G20" s="3">
        <f t="shared" si="1"/>
        <v>2200</v>
      </c>
    </row>
    <row r="21" spans="1:7">
      <c r="A21" s="2">
        <v>900000</v>
      </c>
      <c r="B21" s="2">
        <v>3700</v>
      </c>
      <c r="E21" s="4" t="str">
        <f>copy!B21</f>
        <v>りな</v>
      </c>
      <c r="F21" s="2">
        <f t="shared" si="0"/>
        <v>1352167</v>
      </c>
      <c r="G21" s="3">
        <f t="shared" si="1"/>
        <v>4300</v>
      </c>
    </row>
    <row r="22" spans="1:7">
      <c r="A22" s="2">
        <v>950000</v>
      </c>
      <c r="B22" s="2">
        <v>3800</v>
      </c>
      <c r="E22" s="4" t="str">
        <f>copy!B22</f>
        <v>ななせ</v>
      </c>
      <c r="F22" s="2">
        <f t="shared" si="0"/>
        <v>1333</v>
      </c>
      <c r="G22" s="3">
        <f t="shared" si="1"/>
        <v>1800</v>
      </c>
    </row>
    <row r="23" spans="1:7">
      <c r="A23" s="2">
        <v>1000000</v>
      </c>
      <c r="B23" s="2">
        <v>3900</v>
      </c>
      <c r="E23" s="4" t="str">
        <f>copy!B23</f>
        <v>ありす</v>
      </c>
      <c r="F23" s="2">
        <f t="shared" si="0"/>
        <v>193200</v>
      </c>
      <c r="G23" s="3">
        <f t="shared" si="1"/>
        <v>2200</v>
      </c>
    </row>
    <row r="24" spans="1:7">
      <c r="A24" s="2">
        <v>1050000</v>
      </c>
      <c r="B24" s="2">
        <v>4000</v>
      </c>
      <c r="E24" s="4" t="str">
        <f>copy!B24</f>
        <v>れみ</v>
      </c>
      <c r="F24" s="2">
        <f t="shared" si="0"/>
        <v>700900</v>
      </c>
      <c r="G24" s="3">
        <f t="shared" si="1"/>
        <v>3300</v>
      </c>
    </row>
    <row r="25" spans="1:7">
      <c r="A25" s="2">
        <v>1100000</v>
      </c>
      <c r="B25" s="2">
        <v>4100</v>
      </c>
      <c r="E25" s="4" t="str">
        <f>copy!B25</f>
        <v>まい</v>
      </c>
      <c r="F25" s="2">
        <f t="shared" si="0"/>
        <v>33000</v>
      </c>
      <c r="G25" s="3">
        <f t="shared" si="1"/>
        <v>1800</v>
      </c>
    </row>
    <row r="26" spans="1:7">
      <c r="A26" s="2">
        <v>1150000</v>
      </c>
      <c r="B26" s="2">
        <v>4200</v>
      </c>
      <c r="E26" s="4" t="str">
        <f>copy!B26</f>
        <v>うゆこ</v>
      </c>
      <c r="F26" s="2">
        <f t="shared" si="0"/>
        <v>1424498</v>
      </c>
      <c r="G26" s="3">
        <f t="shared" si="1"/>
        <v>4300</v>
      </c>
    </row>
    <row r="27" spans="1:7">
      <c r="A27" s="2">
        <v>1200000</v>
      </c>
      <c r="B27" s="2">
        <v>4300</v>
      </c>
      <c r="E27" s="4" t="str">
        <f>copy!B27</f>
        <v>かや</v>
      </c>
      <c r="F27" s="2">
        <f t="shared" si="0"/>
        <v>0</v>
      </c>
      <c r="G27" s="3">
        <f t="shared" si="1"/>
        <v>1800</v>
      </c>
    </row>
    <row r="29" spans="1:7">
      <c r="A29" t="s">
        <v>165</v>
      </c>
    </row>
    <row r="32" spans="1:7">
      <c r="A32" t="s">
        <v>173</v>
      </c>
    </row>
    <row r="33" spans="1:4">
      <c r="A33" s="3" t="s">
        <v>174</v>
      </c>
      <c r="B33" s="3" t="s">
        <v>177</v>
      </c>
      <c r="C33" s="3" t="s">
        <v>175</v>
      </c>
      <c r="D33" s="3" t="s">
        <v>176</v>
      </c>
    </row>
    <row r="34" spans="1:4">
      <c r="A34" s="2">
        <f>copy!G3</f>
        <v>938642</v>
      </c>
      <c r="B34" s="2">
        <f>copy!AC3</f>
        <v>8000</v>
      </c>
      <c r="C34" s="2">
        <f>copy!BK3</f>
        <v>0</v>
      </c>
      <c r="D34" s="19">
        <f>A34-B34-C34</f>
        <v>930642</v>
      </c>
    </row>
    <row r="35" spans="1:4">
      <c r="A35" s="2">
        <f>copy!G4</f>
        <v>0</v>
      </c>
      <c r="B35" s="2">
        <f>copy!AC4</f>
        <v>2000</v>
      </c>
      <c r="C35" s="2">
        <f>copy!BK4</f>
        <v>0</v>
      </c>
      <c r="D35" s="19">
        <f t="shared" ref="D35:D57" si="2">A35-B35-C35</f>
        <v>-2000</v>
      </c>
    </row>
    <row r="36" spans="1:4">
      <c r="A36" s="2">
        <f>copy!G5</f>
        <v>25500</v>
      </c>
      <c r="B36" s="2">
        <f>copy!AC5</f>
        <v>4000</v>
      </c>
      <c r="C36" s="2">
        <f>copy!BK5</f>
        <v>0</v>
      </c>
      <c r="D36" s="19">
        <f t="shared" si="2"/>
        <v>21500</v>
      </c>
    </row>
    <row r="37" spans="1:4">
      <c r="A37" s="2">
        <f>copy!G6</f>
        <v>0</v>
      </c>
      <c r="B37" s="2">
        <f>copy!AC6</f>
        <v>2000</v>
      </c>
      <c r="C37" s="2">
        <f>copy!BK6</f>
        <v>0</v>
      </c>
      <c r="D37" s="19">
        <f t="shared" si="2"/>
        <v>-2000</v>
      </c>
    </row>
    <row r="38" spans="1:4">
      <c r="A38" s="2">
        <f>copy!G7</f>
        <v>151000</v>
      </c>
      <c r="B38" s="2">
        <f>copy!AC7</f>
        <v>8000</v>
      </c>
      <c r="C38" s="2">
        <f>copy!BK7</f>
        <v>0</v>
      </c>
      <c r="D38" s="19">
        <f t="shared" si="2"/>
        <v>143000</v>
      </c>
    </row>
    <row r="39" spans="1:4">
      <c r="A39" s="2">
        <f>copy!G8</f>
        <v>1165733</v>
      </c>
      <c r="B39" s="2">
        <f>copy!AC8</f>
        <v>2000</v>
      </c>
      <c r="C39" s="2">
        <f>copy!BK8</f>
        <v>0</v>
      </c>
      <c r="D39" s="19">
        <f t="shared" si="2"/>
        <v>1163733</v>
      </c>
    </row>
    <row r="40" spans="1:4">
      <c r="A40" s="2">
        <f>copy!G9</f>
        <v>301108</v>
      </c>
      <c r="B40" s="2">
        <f>copy!AC9</f>
        <v>12000</v>
      </c>
      <c r="C40" s="2">
        <f>copy!BK9</f>
        <v>0</v>
      </c>
      <c r="D40" s="19">
        <f t="shared" si="2"/>
        <v>289108</v>
      </c>
    </row>
    <row r="41" spans="1:4">
      <c r="A41" s="2">
        <f>copy!G10</f>
        <v>990558</v>
      </c>
      <c r="B41" s="2">
        <f>copy!AC10</f>
        <v>20000</v>
      </c>
      <c r="C41" s="2">
        <f>copy!BK10</f>
        <v>0</v>
      </c>
      <c r="D41" s="19">
        <f t="shared" si="2"/>
        <v>970558</v>
      </c>
    </row>
    <row r="42" spans="1:4">
      <c r="A42" s="2">
        <f>copy!G11</f>
        <v>177567</v>
      </c>
      <c r="B42" s="2">
        <f>copy!AC11</f>
        <v>4000</v>
      </c>
      <c r="C42" s="2">
        <f>copy!BK11</f>
        <v>0</v>
      </c>
      <c r="D42" s="19">
        <f t="shared" si="2"/>
        <v>173567</v>
      </c>
    </row>
    <row r="43" spans="1:4">
      <c r="A43" s="2">
        <f>copy!G12</f>
        <v>1343083</v>
      </c>
      <c r="B43" s="2">
        <f>copy!AC12</f>
        <v>2000</v>
      </c>
      <c r="C43" s="2">
        <f>copy!BK12</f>
        <v>0</v>
      </c>
      <c r="D43" s="19">
        <f t="shared" si="2"/>
        <v>1341083</v>
      </c>
    </row>
    <row r="44" spans="1:4">
      <c r="A44" s="2">
        <f>copy!G13</f>
        <v>1172850</v>
      </c>
      <c r="B44" s="2">
        <f>copy!AC13</f>
        <v>20000</v>
      </c>
      <c r="C44" s="2">
        <f>copy!BK13</f>
        <v>0</v>
      </c>
      <c r="D44" s="19">
        <f t="shared" si="2"/>
        <v>1152850</v>
      </c>
    </row>
    <row r="45" spans="1:4">
      <c r="A45" s="2">
        <f>copy!G14</f>
        <v>48000</v>
      </c>
      <c r="B45" s="2">
        <f>copy!AC14</f>
        <v>0</v>
      </c>
      <c r="C45" s="2">
        <f>copy!BK14</f>
        <v>0</v>
      </c>
      <c r="D45" s="19">
        <f t="shared" si="2"/>
        <v>48000</v>
      </c>
    </row>
    <row r="46" spans="1:4">
      <c r="A46" s="2">
        <f>copy!G15</f>
        <v>0</v>
      </c>
      <c r="B46" s="2">
        <f>copy!AC15</f>
        <v>2000</v>
      </c>
      <c r="C46" s="2">
        <f>copy!BK15</f>
        <v>0</v>
      </c>
      <c r="D46" s="19">
        <f t="shared" si="2"/>
        <v>-2000</v>
      </c>
    </row>
    <row r="47" spans="1:4">
      <c r="A47" s="2">
        <f>copy!G16</f>
        <v>717067</v>
      </c>
      <c r="B47" s="2">
        <f>copy!AC16</f>
        <v>4000</v>
      </c>
      <c r="C47" s="2">
        <f>copy!BK16</f>
        <v>0</v>
      </c>
      <c r="D47" s="19">
        <f t="shared" si="2"/>
        <v>713067</v>
      </c>
    </row>
    <row r="48" spans="1:4">
      <c r="A48" s="2">
        <f>copy!G17</f>
        <v>0</v>
      </c>
      <c r="B48" s="2">
        <f>copy!AC17</f>
        <v>0</v>
      </c>
      <c r="C48" s="2">
        <f>copy!BK17</f>
        <v>0</v>
      </c>
      <c r="D48" s="19">
        <f t="shared" si="2"/>
        <v>0</v>
      </c>
    </row>
    <row r="49" spans="1:4">
      <c r="A49" s="2">
        <f>copy!G18</f>
        <v>1047098</v>
      </c>
      <c r="B49" s="2">
        <f>copy!AC18</f>
        <v>14000</v>
      </c>
      <c r="C49" s="2">
        <f>copy!BK18</f>
        <v>0</v>
      </c>
      <c r="D49" s="19">
        <f t="shared" si="2"/>
        <v>1033098</v>
      </c>
    </row>
    <row r="50" spans="1:4">
      <c r="A50" s="2">
        <f>copy!G19</f>
        <v>47250</v>
      </c>
      <c r="B50" s="2">
        <f>copy!AC19</f>
        <v>24000</v>
      </c>
      <c r="C50" s="2">
        <f>copy!BK19</f>
        <v>0</v>
      </c>
      <c r="D50" s="19">
        <f t="shared" si="2"/>
        <v>23250</v>
      </c>
    </row>
    <row r="51" spans="1:4">
      <c r="A51" s="2">
        <f>copy!G20</f>
        <v>199350</v>
      </c>
      <c r="B51" s="2">
        <f>copy!AC20</f>
        <v>8000</v>
      </c>
      <c r="C51" s="2">
        <f>copy!BK20</f>
        <v>0</v>
      </c>
      <c r="D51" s="19">
        <f t="shared" si="2"/>
        <v>191350</v>
      </c>
    </row>
    <row r="52" spans="1:4">
      <c r="A52" s="2">
        <f>copy!G21</f>
        <v>1360167</v>
      </c>
      <c r="B52" s="2">
        <f>copy!AC21</f>
        <v>8000</v>
      </c>
      <c r="C52" s="2">
        <f>copy!BK21</f>
        <v>0</v>
      </c>
      <c r="D52" s="19">
        <f t="shared" si="2"/>
        <v>1352167</v>
      </c>
    </row>
    <row r="53" spans="1:4">
      <c r="A53" s="2">
        <f>copy!G22</f>
        <v>17333</v>
      </c>
      <c r="B53" s="2">
        <f>copy!AC22</f>
        <v>16000</v>
      </c>
      <c r="C53" s="2">
        <f>copy!BK22</f>
        <v>0</v>
      </c>
      <c r="D53" s="19">
        <f t="shared" si="2"/>
        <v>1333</v>
      </c>
    </row>
    <row r="54" spans="1:4">
      <c r="A54" s="2">
        <f>copy!G23</f>
        <v>203200</v>
      </c>
      <c r="B54" s="2">
        <f>copy!AC23</f>
        <v>10000</v>
      </c>
      <c r="C54" s="2">
        <f>copy!BK23</f>
        <v>0</v>
      </c>
      <c r="D54" s="19">
        <f t="shared" si="2"/>
        <v>193200</v>
      </c>
    </row>
    <row r="55" spans="1:4">
      <c r="A55" s="2">
        <f>copy!G24</f>
        <v>712900</v>
      </c>
      <c r="B55" s="2">
        <f>copy!AC24</f>
        <v>12000</v>
      </c>
      <c r="C55" s="2">
        <f>copy!BK24</f>
        <v>0</v>
      </c>
      <c r="D55" s="19">
        <f t="shared" si="2"/>
        <v>700900</v>
      </c>
    </row>
    <row r="56" spans="1:4">
      <c r="A56" s="2">
        <f>copy!G25</f>
        <v>33000</v>
      </c>
      <c r="B56" s="2">
        <f>copy!AC25</f>
        <v>0</v>
      </c>
      <c r="C56" s="2">
        <f>copy!BK25</f>
        <v>0</v>
      </c>
      <c r="D56" s="19">
        <f t="shared" si="2"/>
        <v>33000</v>
      </c>
    </row>
    <row r="57" spans="1:4">
      <c r="A57" s="2">
        <f>copy!G26</f>
        <v>1446498</v>
      </c>
      <c r="B57" s="2">
        <f>copy!AC26</f>
        <v>22000</v>
      </c>
      <c r="C57" s="2">
        <f>copy!BK26</f>
        <v>0</v>
      </c>
      <c r="D57" s="19">
        <f t="shared" si="2"/>
        <v>1424498</v>
      </c>
    </row>
  </sheetData>
  <mergeCells count="3">
    <mergeCell ref="A1:B1"/>
    <mergeCell ref="L2:M2"/>
    <mergeCell ref="J2:K2"/>
  </mergeCells>
  <phoneticPr fontId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39CB-0FFB-49E0-927E-07A3AF3635A0}">
  <dimension ref="A2:J54"/>
  <sheetViews>
    <sheetView topLeftCell="A10"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copy!B3</f>
        <v>みか</v>
      </c>
      <c r="E6" s="27"/>
      <c r="F6" s="12"/>
      <c r="G6" s="13" t="s">
        <v>136</v>
      </c>
      <c r="H6" s="26" t="str">
        <f>copy!C3</f>
        <v>永野芽郁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copy!D3</f>
        <v>10</v>
      </c>
      <c r="E9" s="25"/>
      <c r="F9" s="12"/>
      <c r="G9" s="24" t="s">
        <v>142</v>
      </c>
      <c r="H9" s="24"/>
      <c r="I9" s="14">
        <f>copy!V3</f>
        <v>44</v>
      </c>
      <c r="J9" s="14">
        <f>copy!X3</f>
        <v>56500</v>
      </c>
    </row>
    <row r="10" spans="2:10" ht="15.95" customHeight="1">
      <c r="B10" s="24" t="s">
        <v>138</v>
      </c>
      <c r="C10" s="24"/>
      <c r="D10" s="29">
        <f>copy!E3</f>
        <v>1.7083333333333333</v>
      </c>
      <c r="E10" s="29"/>
      <c r="F10" s="12"/>
      <c r="G10" s="24" t="s">
        <v>143</v>
      </c>
      <c r="H10" s="24"/>
      <c r="I10" s="14">
        <f>copy!AH3</f>
        <v>8</v>
      </c>
      <c r="J10" s="14">
        <f>copy!AJ3</f>
        <v>4000</v>
      </c>
    </row>
    <row r="11" spans="2:10" ht="15.95" customHeight="1">
      <c r="D11" s="13"/>
      <c r="E11" s="13"/>
      <c r="G11" s="24" t="s">
        <v>139</v>
      </c>
      <c r="H11" s="24"/>
      <c r="I11" s="14">
        <f>copy!AX3</f>
        <v>8</v>
      </c>
      <c r="J11" s="14">
        <f>copy!AZ3</f>
        <v>40000</v>
      </c>
    </row>
    <row r="12" spans="2:10" ht="15.95" customHeight="1">
      <c r="B12" s="24" t="s">
        <v>141</v>
      </c>
      <c r="C12" s="24"/>
      <c r="D12" s="25">
        <f>スライド時給計算!G3</f>
        <v>3700</v>
      </c>
      <c r="E12" s="25"/>
      <c r="F12" s="12"/>
      <c r="G12" s="24" t="s">
        <v>140</v>
      </c>
      <c r="H12" s="24"/>
      <c r="I12" s="14">
        <f>copy!BB3</f>
        <v>122</v>
      </c>
      <c r="J12" s="14">
        <f>copy!BD3</f>
        <v>23225</v>
      </c>
    </row>
    <row r="13" spans="2:10" ht="15.95" customHeight="1">
      <c r="B13" s="24" t="s">
        <v>147</v>
      </c>
      <c r="C13" s="24"/>
      <c r="D13" s="33">
        <f>D10*D12*24</f>
        <v>151700</v>
      </c>
      <c r="E13" s="33"/>
      <c r="F13" s="12"/>
      <c r="G13" s="24" t="s">
        <v>144</v>
      </c>
      <c r="H13" s="24"/>
      <c r="I13" s="14">
        <f>copy!BE3</f>
        <v>8</v>
      </c>
      <c r="J13" s="14">
        <f>copy!BG3</f>
        <v>85950</v>
      </c>
    </row>
    <row r="14" spans="2:10" ht="17.25" customHeight="1">
      <c r="G14" s="34" t="s">
        <v>158</v>
      </c>
      <c r="H14" s="34"/>
      <c r="I14" s="34"/>
      <c r="J14" s="14">
        <f>SUM(J9:J13)</f>
        <v>209675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361375</v>
      </c>
    </row>
    <row r="17" spans="1:10" ht="15.95" customHeight="1">
      <c r="B17" s="24" t="s">
        <v>150</v>
      </c>
      <c r="C17" s="24"/>
      <c r="D17" s="25">
        <f>copy!BU3</f>
        <v>80000</v>
      </c>
      <c r="E17" s="25"/>
    </row>
    <row r="18" spans="1:10" ht="15.95" customHeight="1">
      <c r="B18" s="24" t="s">
        <v>151</v>
      </c>
      <c r="C18" s="24"/>
      <c r="D18" s="25">
        <f>copy!BR3</f>
        <v>0</v>
      </c>
      <c r="E18" s="25"/>
    </row>
    <row r="19" spans="1:10" ht="15.95" customHeight="1">
      <c r="B19" s="24" t="s">
        <v>152</v>
      </c>
      <c r="C19" s="24"/>
      <c r="D19" s="25">
        <f>copy!BT3</f>
        <v>0</v>
      </c>
      <c r="E19" s="25"/>
    </row>
    <row r="20" spans="1:10" ht="15.95" customHeight="1">
      <c r="B20" s="24" t="s">
        <v>153</v>
      </c>
      <c r="C20" s="24"/>
      <c r="D20" s="25">
        <f>copy!BS3</f>
        <v>0</v>
      </c>
      <c r="E20" s="25"/>
    </row>
    <row r="21" spans="1:10" ht="17.25" customHeight="1">
      <c r="B21" s="32" t="s">
        <v>154</v>
      </c>
      <c r="C21" s="32"/>
      <c r="D21" s="30">
        <f>SUM(D17:E20)</f>
        <v>80000</v>
      </c>
      <c r="E21" s="31"/>
      <c r="I21" s="9" t="s">
        <v>159</v>
      </c>
      <c r="J21" s="12"/>
    </row>
    <row r="22" spans="1:10" ht="19.5" customHeight="1">
      <c r="I22" s="41">
        <f>J16-D21</f>
        <v>281375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copy!B4</f>
        <v>かおり</v>
      </c>
      <c r="E38" s="27"/>
      <c r="F38" s="12"/>
      <c r="G38" s="13" t="s">
        <v>136</v>
      </c>
      <c r="H38" s="26" t="str">
        <f>copy!C4</f>
        <v>浜辺南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copy!D4</f>
        <v>1</v>
      </c>
      <c r="E41" s="37"/>
      <c r="F41" s="12"/>
      <c r="G41" s="24" t="s">
        <v>142</v>
      </c>
      <c r="H41" s="24"/>
      <c r="I41" s="14">
        <f>copy!V4</f>
        <v>0</v>
      </c>
      <c r="J41" s="14">
        <f>copy!X4</f>
        <v>0</v>
      </c>
    </row>
    <row r="42" spans="2:10" ht="15.95" customHeight="1">
      <c r="B42" s="24" t="s">
        <v>138</v>
      </c>
      <c r="C42" s="24"/>
      <c r="D42" s="38">
        <f>copy!E4</f>
        <v>0.16666666666666666</v>
      </c>
      <c r="E42" s="38"/>
      <c r="F42" s="12"/>
      <c r="G42" s="24" t="s">
        <v>143</v>
      </c>
      <c r="H42" s="24"/>
      <c r="I42" s="14">
        <f>copy!AH4</f>
        <v>3</v>
      </c>
      <c r="J42" s="14">
        <f>copy!AJ4</f>
        <v>1500</v>
      </c>
    </row>
    <row r="43" spans="2:10" ht="15.95" customHeight="1">
      <c r="D43" s="17"/>
      <c r="E43" s="17"/>
      <c r="G43" s="24" t="s">
        <v>139</v>
      </c>
      <c r="H43" s="24"/>
      <c r="I43" s="14">
        <f>copy!AX4</f>
        <v>0</v>
      </c>
      <c r="J43" s="14">
        <f>copy!AZ4</f>
        <v>0</v>
      </c>
    </row>
    <row r="44" spans="2:10" ht="15.95" customHeight="1">
      <c r="B44" s="24" t="s">
        <v>141</v>
      </c>
      <c r="C44" s="24"/>
      <c r="D44" s="37">
        <f>スライド時給計算!G4</f>
        <v>1800</v>
      </c>
      <c r="E44" s="37"/>
      <c r="F44" s="12"/>
      <c r="G44" s="24" t="s">
        <v>140</v>
      </c>
      <c r="H44" s="24"/>
      <c r="I44" s="14">
        <f>copy!BB4</f>
        <v>0</v>
      </c>
      <c r="J44" s="14">
        <f>copy!BD4</f>
        <v>0</v>
      </c>
    </row>
    <row r="45" spans="2:10" ht="15.95" customHeight="1">
      <c r="B45" s="24" t="s">
        <v>147</v>
      </c>
      <c r="C45" s="24"/>
      <c r="D45" s="37">
        <f>D42*D44*24</f>
        <v>7200</v>
      </c>
      <c r="E45" s="37"/>
      <c r="F45" s="12"/>
      <c r="G45" s="24" t="s">
        <v>144</v>
      </c>
      <c r="H45" s="24"/>
      <c r="I45" s="14">
        <f>copy!BE4</f>
        <v>0</v>
      </c>
      <c r="J45" s="14">
        <f>copy!BG4</f>
        <v>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1500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8700</v>
      </c>
    </row>
    <row r="49" spans="2:10" ht="15.95" customHeight="1">
      <c r="B49" s="24" t="s">
        <v>150</v>
      </c>
      <c r="C49" s="24"/>
      <c r="D49" s="37">
        <f>copy!BU4</f>
        <v>5000</v>
      </c>
      <c r="E49" s="37"/>
    </row>
    <row r="50" spans="2:10" ht="15.95" customHeight="1">
      <c r="B50" s="24" t="s">
        <v>151</v>
      </c>
      <c r="C50" s="24"/>
      <c r="D50" s="37">
        <f>copy!BR4</f>
        <v>0</v>
      </c>
      <c r="E50" s="37"/>
    </row>
    <row r="51" spans="2:10" ht="15.95" customHeight="1">
      <c r="B51" s="24" t="s">
        <v>152</v>
      </c>
      <c r="C51" s="24"/>
      <c r="D51" s="37">
        <f>copy!BT4</f>
        <v>0</v>
      </c>
      <c r="E51" s="37"/>
    </row>
    <row r="52" spans="2:10" ht="15.95" customHeight="1">
      <c r="B52" s="24" t="s">
        <v>153</v>
      </c>
      <c r="C52" s="24"/>
      <c r="D52" s="37">
        <f>copy!BS4</f>
        <v>0</v>
      </c>
      <c r="E52" s="37"/>
    </row>
    <row r="53" spans="2:10" ht="15.95" customHeight="1">
      <c r="B53" s="32" t="s">
        <v>154</v>
      </c>
      <c r="C53" s="32"/>
      <c r="D53" s="39">
        <f>SUM(D49:E52)</f>
        <v>5000</v>
      </c>
      <c r="E53" s="40"/>
      <c r="I53" s="9" t="s">
        <v>159</v>
      </c>
      <c r="J53" s="12"/>
    </row>
    <row r="54" spans="2:10" ht="19.5" customHeight="1">
      <c r="I54" s="35">
        <f>J48-D53</f>
        <v>3700</v>
      </c>
      <c r="J54" s="36"/>
    </row>
  </sheetData>
  <mergeCells count="59">
    <mergeCell ref="B51:C51"/>
    <mergeCell ref="D51:E51"/>
    <mergeCell ref="B52:C52"/>
    <mergeCell ref="D52:E52"/>
    <mergeCell ref="B49:C49"/>
    <mergeCell ref="D49:E49"/>
    <mergeCell ref="H48:I48"/>
    <mergeCell ref="I22:J22"/>
    <mergeCell ref="G46:I46"/>
    <mergeCell ref="B50:C50"/>
    <mergeCell ref="D50:E50"/>
    <mergeCell ref="G35:I35"/>
    <mergeCell ref="H38:I38"/>
    <mergeCell ref="D38:E38"/>
    <mergeCell ref="I54:J54"/>
    <mergeCell ref="B41:C41"/>
    <mergeCell ref="D41:E41"/>
    <mergeCell ref="G41:H41"/>
    <mergeCell ref="B45:C45"/>
    <mergeCell ref="D45:E45"/>
    <mergeCell ref="D44:E44"/>
    <mergeCell ref="G44:H44"/>
    <mergeCell ref="G45:H45"/>
    <mergeCell ref="B42:C42"/>
    <mergeCell ref="D42:E42"/>
    <mergeCell ref="G42:H42"/>
    <mergeCell ref="G43:H43"/>
    <mergeCell ref="B44:C44"/>
    <mergeCell ref="B53:C53"/>
    <mergeCell ref="D53:E53"/>
    <mergeCell ref="D21:E21"/>
    <mergeCell ref="G28:I28"/>
    <mergeCell ref="D13:E13"/>
    <mergeCell ref="B17:C17"/>
    <mergeCell ref="B18:C18"/>
    <mergeCell ref="B19:C19"/>
    <mergeCell ref="B20:C20"/>
    <mergeCell ref="B21:C21"/>
    <mergeCell ref="D17:E17"/>
    <mergeCell ref="D18:E18"/>
    <mergeCell ref="D19:E19"/>
    <mergeCell ref="D20:E20"/>
    <mergeCell ref="H16:I16"/>
    <mergeCell ref="G14:I14"/>
    <mergeCell ref="D6:E6"/>
    <mergeCell ref="H6:I6"/>
    <mergeCell ref="G3:I3"/>
    <mergeCell ref="D9:E9"/>
    <mergeCell ref="D10:E10"/>
    <mergeCell ref="B9:C9"/>
    <mergeCell ref="B10:C10"/>
    <mergeCell ref="B12:C12"/>
    <mergeCell ref="B13:C13"/>
    <mergeCell ref="G10:H10"/>
    <mergeCell ref="G11:H11"/>
    <mergeCell ref="G12:H12"/>
    <mergeCell ref="G13:H13"/>
    <mergeCell ref="D12:E12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D4EA9-D701-48A8-BCBF-49D4D19FA426}">
  <dimension ref="A2:J54"/>
  <sheetViews>
    <sheetView topLeftCell="A19"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copy!B5</f>
        <v>ひろみ</v>
      </c>
      <c r="E6" s="27"/>
      <c r="F6" s="12"/>
      <c r="G6" s="13" t="s">
        <v>136</v>
      </c>
      <c r="H6" s="26" t="str">
        <f>copy!C5</f>
        <v>今田美桜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copy!D5</f>
        <v>10</v>
      </c>
      <c r="E9" s="25"/>
      <c r="F9" s="12"/>
      <c r="G9" s="24" t="s">
        <v>142</v>
      </c>
      <c r="H9" s="24"/>
      <c r="I9" s="14">
        <f>copy!V5</f>
        <v>2</v>
      </c>
      <c r="J9" s="14">
        <f>copy!X5</f>
        <v>3000</v>
      </c>
    </row>
    <row r="10" spans="2:10" ht="15.95" customHeight="1">
      <c r="B10" s="24" t="s">
        <v>138</v>
      </c>
      <c r="C10" s="24"/>
      <c r="D10" s="29">
        <f>copy!E5</f>
        <v>2.3541666666666665</v>
      </c>
      <c r="E10" s="29"/>
      <c r="F10" s="12"/>
      <c r="G10" s="24" t="s">
        <v>143</v>
      </c>
      <c r="H10" s="24"/>
      <c r="I10" s="14">
        <f>copy!AH5</f>
        <v>5</v>
      </c>
      <c r="J10" s="14">
        <f>copy!AJ5</f>
        <v>2500</v>
      </c>
    </row>
    <row r="11" spans="2:10" ht="15.95" customHeight="1">
      <c r="D11" s="13"/>
      <c r="E11" s="13"/>
      <c r="G11" s="24" t="s">
        <v>139</v>
      </c>
      <c r="H11" s="24"/>
      <c r="I11" s="14">
        <f>copy!AX5</f>
        <v>0</v>
      </c>
      <c r="J11" s="14">
        <f>copy!AZ5</f>
        <v>0</v>
      </c>
    </row>
    <row r="12" spans="2:10" ht="15.95" customHeight="1">
      <c r="B12" s="24" t="s">
        <v>141</v>
      </c>
      <c r="C12" s="24"/>
      <c r="D12" s="25">
        <f>スライド時給計算!G5</f>
        <v>1800</v>
      </c>
      <c r="E12" s="25"/>
      <c r="F12" s="12"/>
      <c r="G12" s="24" t="s">
        <v>140</v>
      </c>
      <c r="H12" s="24"/>
      <c r="I12" s="14">
        <f>copy!BB5</f>
        <v>12</v>
      </c>
      <c r="J12" s="14">
        <f>copy!BD5</f>
        <v>1800</v>
      </c>
    </row>
    <row r="13" spans="2:10" ht="15.95" customHeight="1">
      <c r="B13" s="24" t="s">
        <v>147</v>
      </c>
      <c r="C13" s="24"/>
      <c r="D13" s="33">
        <f>D10*D12*24</f>
        <v>101700</v>
      </c>
      <c r="E13" s="33"/>
      <c r="F13" s="12"/>
      <c r="G13" s="24" t="s">
        <v>144</v>
      </c>
      <c r="H13" s="24"/>
      <c r="I13" s="14">
        <f>copy!BE5</f>
        <v>1</v>
      </c>
      <c r="J13" s="14">
        <f>copy!BG5</f>
        <v>900</v>
      </c>
    </row>
    <row r="14" spans="2:10" ht="17.25" customHeight="1">
      <c r="G14" s="34" t="s">
        <v>158</v>
      </c>
      <c r="H14" s="34"/>
      <c r="I14" s="34"/>
      <c r="J14" s="14">
        <f>SUM(J9:J13)</f>
        <v>8200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109900</v>
      </c>
    </row>
    <row r="17" spans="1:10" ht="15.95" customHeight="1">
      <c r="B17" s="24" t="s">
        <v>150</v>
      </c>
      <c r="C17" s="24"/>
      <c r="D17" s="25">
        <f>copy!BU5</f>
        <v>36000</v>
      </c>
      <c r="E17" s="25"/>
    </row>
    <row r="18" spans="1:10" ht="15.95" customHeight="1">
      <c r="B18" s="24" t="s">
        <v>151</v>
      </c>
      <c r="C18" s="24"/>
      <c r="D18" s="25">
        <f>copy!BR5</f>
        <v>0</v>
      </c>
      <c r="E18" s="25"/>
    </row>
    <row r="19" spans="1:10" ht="15.95" customHeight="1">
      <c r="B19" s="24" t="s">
        <v>152</v>
      </c>
      <c r="C19" s="24"/>
      <c r="D19" s="25">
        <f>copy!BT5</f>
        <v>0</v>
      </c>
      <c r="E19" s="25"/>
    </row>
    <row r="20" spans="1:10" ht="15.95" customHeight="1">
      <c r="B20" s="24" t="s">
        <v>153</v>
      </c>
      <c r="C20" s="24"/>
      <c r="D20" s="25">
        <f>copy!BS5</f>
        <v>0</v>
      </c>
      <c r="E20" s="25"/>
    </row>
    <row r="21" spans="1:10" ht="17.25" customHeight="1">
      <c r="B21" s="32" t="s">
        <v>154</v>
      </c>
      <c r="C21" s="32"/>
      <c r="D21" s="30">
        <f>SUM(D17:E20)</f>
        <v>36000</v>
      </c>
      <c r="E21" s="31"/>
      <c r="I21" s="9" t="s">
        <v>159</v>
      </c>
      <c r="J21" s="12"/>
    </row>
    <row r="22" spans="1:10" ht="19.5" customHeight="1">
      <c r="I22" s="41">
        <f>J16-D21</f>
        <v>73900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copy!B6</f>
        <v>もも</v>
      </c>
      <c r="E38" s="27"/>
      <c r="F38" s="12"/>
      <c r="G38" s="13" t="s">
        <v>136</v>
      </c>
      <c r="H38" s="26" t="str">
        <f>copy!C6</f>
        <v>川口春奈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copy!D6</f>
        <v>4</v>
      </c>
      <c r="E41" s="37"/>
      <c r="F41" s="12"/>
      <c r="G41" s="24" t="s">
        <v>142</v>
      </c>
      <c r="H41" s="24"/>
      <c r="I41" s="14">
        <f>copy!V6</f>
        <v>0</v>
      </c>
      <c r="J41" s="14">
        <f>copy!X6</f>
        <v>0</v>
      </c>
    </row>
    <row r="42" spans="2:10" ht="15.95" customHeight="1">
      <c r="B42" s="24" t="s">
        <v>138</v>
      </c>
      <c r="C42" s="24"/>
      <c r="D42" s="38">
        <f>copy!E6</f>
        <v>0.75</v>
      </c>
      <c r="E42" s="38"/>
      <c r="F42" s="12"/>
      <c r="G42" s="24" t="s">
        <v>143</v>
      </c>
      <c r="H42" s="24"/>
      <c r="I42" s="14">
        <f>copy!AH6</f>
        <v>1</v>
      </c>
      <c r="J42" s="14">
        <f>copy!AJ6</f>
        <v>500</v>
      </c>
    </row>
    <row r="43" spans="2:10" ht="15.95" customHeight="1">
      <c r="D43" s="17"/>
      <c r="E43" s="17"/>
      <c r="G43" s="24" t="s">
        <v>139</v>
      </c>
      <c r="H43" s="24"/>
      <c r="I43" s="14">
        <f>copy!AX6</f>
        <v>0</v>
      </c>
      <c r="J43" s="14">
        <f>copy!AZ6</f>
        <v>0</v>
      </c>
    </row>
    <row r="44" spans="2:10" ht="15.95" customHeight="1">
      <c r="B44" s="24" t="s">
        <v>141</v>
      </c>
      <c r="C44" s="24"/>
      <c r="D44" s="37">
        <f>スライド時給計算!G6</f>
        <v>1800</v>
      </c>
      <c r="E44" s="37"/>
      <c r="F44" s="12"/>
      <c r="G44" s="24" t="s">
        <v>140</v>
      </c>
      <c r="H44" s="24"/>
      <c r="I44" s="14">
        <f>copy!BB6</f>
        <v>0</v>
      </c>
      <c r="J44" s="14">
        <f>copy!BD6</f>
        <v>0</v>
      </c>
    </row>
    <row r="45" spans="2:10" ht="15.95" customHeight="1">
      <c r="B45" s="24" t="s">
        <v>147</v>
      </c>
      <c r="C45" s="24"/>
      <c r="D45" s="37">
        <f>D42*D44*24</f>
        <v>32400</v>
      </c>
      <c r="E45" s="37"/>
      <c r="F45" s="12"/>
      <c r="G45" s="24" t="s">
        <v>144</v>
      </c>
      <c r="H45" s="24"/>
      <c r="I45" s="14">
        <f>copy!BE6</f>
        <v>0</v>
      </c>
      <c r="J45" s="14">
        <f>copy!BG6</f>
        <v>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500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32900</v>
      </c>
    </row>
    <row r="49" spans="2:10" ht="15.95" customHeight="1">
      <c r="B49" s="24" t="s">
        <v>150</v>
      </c>
      <c r="C49" s="24"/>
      <c r="D49" s="37">
        <f>copy!BU6</f>
        <v>30000</v>
      </c>
      <c r="E49" s="37"/>
    </row>
    <row r="50" spans="2:10" ht="15.95" customHeight="1">
      <c r="B50" s="24" t="s">
        <v>151</v>
      </c>
      <c r="C50" s="24"/>
      <c r="D50" s="37">
        <f>copy!BR6</f>
        <v>0</v>
      </c>
      <c r="E50" s="37"/>
    </row>
    <row r="51" spans="2:10" ht="15.95" customHeight="1">
      <c r="B51" s="24" t="s">
        <v>152</v>
      </c>
      <c r="C51" s="24"/>
      <c r="D51" s="37">
        <f>copy!BT6</f>
        <v>0</v>
      </c>
      <c r="E51" s="37"/>
    </row>
    <row r="52" spans="2:10" ht="15.95" customHeight="1">
      <c r="B52" s="24" t="s">
        <v>153</v>
      </c>
      <c r="C52" s="24"/>
      <c r="D52" s="37">
        <f>copy!BS6</f>
        <v>0</v>
      </c>
      <c r="E52" s="37"/>
    </row>
    <row r="53" spans="2:10" ht="15.95" customHeight="1">
      <c r="B53" s="32" t="s">
        <v>154</v>
      </c>
      <c r="C53" s="32"/>
      <c r="D53" s="39">
        <f>SUM(D49:E52)</f>
        <v>30000</v>
      </c>
      <c r="E53" s="40"/>
      <c r="I53" s="9" t="s">
        <v>159</v>
      </c>
      <c r="J53" s="12"/>
    </row>
    <row r="54" spans="2:10" ht="19.5" customHeight="1">
      <c r="I54" s="35">
        <f>J48-D53</f>
        <v>2900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49940-B686-471E-BD95-C2B076C77A4C}">
  <dimension ref="A2:J54"/>
  <sheetViews>
    <sheetView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copy!B7</f>
        <v>ゆみ</v>
      </c>
      <c r="E6" s="27"/>
      <c r="F6" s="12"/>
      <c r="G6" s="13" t="s">
        <v>136</v>
      </c>
      <c r="H6" s="26" t="str">
        <f>copy!C7</f>
        <v>橋本環奈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copy!D7</f>
        <v>24</v>
      </c>
      <c r="E9" s="25"/>
      <c r="F9" s="12"/>
      <c r="G9" s="24" t="s">
        <v>142</v>
      </c>
      <c r="H9" s="24"/>
      <c r="I9" s="14">
        <f>copy!V7</f>
        <v>9</v>
      </c>
      <c r="J9" s="14">
        <f>copy!X7</f>
        <v>11000</v>
      </c>
    </row>
    <row r="10" spans="2:10" ht="15.95" customHeight="1">
      <c r="B10" s="24" t="s">
        <v>138</v>
      </c>
      <c r="C10" s="24"/>
      <c r="D10" s="29">
        <f>copy!E7</f>
        <v>3.8854166666666665</v>
      </c>
      <c r="E10" s="29"/>
      <c r="F10" s="12"/>
      <c r="G10" s="24" t="s">
        <v>143</v>
      </c>
      <c r="H10" s="24"/>
      <c r="I10" s="14">
        <f>copy!AH7</f>
        <v>4</v>
      </c>
      <c r="J10" s="14">
        <f>copy!AJ7</f>
        <v>2000</v>
      </c>
    </row>
    <row r="11" spans="2:10" ht="15.95" customHeight="1">
      <c r="D11" s="13"/>
      <c r="E11" s="13"/>
      <c r="G11" s="24" t="s">
        <v>139</v>
      </c>
      <c r="H11" s="24"/>
      <c r="I11" s="14">
        <f>copy!AX7</f>
        <v>0</v>
      </c>
      <c r="J11" s="14">
        <f>copy!AZ7</f>
        <v>0</v>
      </c>
    </row>
    <row r="12" spans="2:10" ht="15.95" customHeight="1">
      <c r="B12" s="24" t="s">
        <v>141</v>
      </c>
      <c r="C12" s="24"/>
      <c r="D12" s="25">
        <f>スライド時給計算!G7</f>
        <v>2100</v>
      </c>
      <c r="E12" s="25"/>
      <c r="F12" s="12"/>
      <c r="G12" s="24" t="s">
        <v>140</v>
      </c>
      <c r="H12" s="24"/>
      <c r="I12" s="14">
        <f>copy!BB7</f>
        <v>24</v>
      </c>
      <c r="J12" s="14">
        <f>copy!BD7</f>
        <v>4350</v>
      </c>
    </row>
    <row r="13" spans="2:10" ht="15.95" customHeight="1">
      <c r="B13" s="24" t="s">
        <v>147</v>
      </c>
      <c r="C13" s="24"/>
      <c r="D13" s="33">
        <f>D10*D12*24</f>
        <v>195825</v>
      </c>
      <c r="E13" s="33"/>
      <c r="F13" s="12"/>
      <c r="G13" s="24" t="s">
        <v>144</v>
      </c>
      <c r="H13" s="24"/>
      <c r="I13" s="14">
        <f>copy!BE7</f>
        <v>2</v>
      </c>
      <c r="J13" s="14">
        <f>copy!BG7</f>
        <v>3600</v>
      </c>
    </row>
    <row r="14" spans="2:10" ht="17.25" customHeight="1">
      <c r="G14" s="34" t="s">
        <v>158</v>
      </c>
      <c r="H14" s="34"/>
      <c r="I14" s="34"/>
      <c r="J14" s="14">
        <f>SUM(J9:J13)</f>
        <v>20950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216775</v>
      </c>
    </row>
    <row r="17" spans="1:10" ht="15.95" customHeight="1">
      <c r="B17" s="24" t="s">
        <v>150</v>
      </c>
      <c r="C17" s="24"/>
      <c r="D17" s="25">
        <f>copy!BU7</f>
        <v>108000</v>
      </c>
      <c r="E17" s="25"/>
    </row>
    <row r="18" spans="1:10" ht="15.95" customHeight="1">
      <c r="B18" s="24" t="s">
        <v>151</v>
      </c>
      <c r="C18" s="24"/>
      <c r="D18" s="25">
        <f>copy!BR7</f>
        <v>0</v>
      </c>
      <c r="E18" s="25"/>
    </row>
    <row r="19" spans="1:10" ht="15.95" customHeight="1">
      <c r="B19" s="24" t="s">
        <v>152</v>
      </c>
      <c r="C19" s="24"/>
      <c r="D19" s="25">
        <f>copy!BT7</f>
        <v>0</v>
      </c>
      <c r="E19" s="25"/>
    </row>
    <row r="20" spans="1:10" ht="15.95" customHeight="1">
      <c r="B20" s="24" t="s">
        <v>153</v>
      </c>
      <c r="C20" s="24"/>
      <c r="D20" s="25">
        <f>copy!BS7</f>
        <v>0</v>
      </c>
      <c r="E20" s="25"/>
    </row>
    <row r="21" spans="1:10" ht="17.25" customHeight="1">
      <c r="B21" s="32" t="s">
        <v>154</v>
      </c>
      <c r="C21" s="32"/>
      <c r="D21" s="30">
        <f>SUM(D17:E20)</f>
        <v>108000</v>
      </c>
      <c r="E21" s="31"/>
      <c r="I21" s="9" t="s">
        <v>159</v>
      </c>
      <c r="J21" s="12"/>
    </row>
    <row r="22" spans="1:10" ht="19.5" customHeight="1">
      <c r="I22" s="41">
        <f>J16-D21</f>
        <v>108775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copy!B8</f>
        <v>あゆみ</v>
      </c>
      <c r="E38" s="27"/>
      <c r="F38" s="12"/>
      <c r="G38" s="13" t="s">
        <v>136</v>
      </c>
      <c r="H38" s="26" t="str">
        <f>copy!C8</f>
        <v>石原さとみ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copy!D8</f>
        <v>11</v>
      </c>
      <c r="E41" s="37"/>
      <c r="F41" s="12"/>
      <c r="G41" s="24" t="s">
        <v>142</v>
      </c>
      <c r="H41" s="24"/>
      <c r="I41" s="14">
        <f>copy!V8</f>
        <v>65</v>
      </c>
      <c r="J41" s="14">
        <f>copy!X8</f>
        <v>81000</v>
      </c>
    </row>
    <row r="42" spans="2:10" ht="15.95" customHeight="1">
      <c r="B42" s="24" t="s">
        <v>138</v>
      </c>
      <c r="C42" s="24"/>
      <c r="D42" s="38">
        <f>copy!E8</f>
        <v>2.15625</v>
      </c>
      <c r="E42" s="38"/>
      <c r="F42" s="12"/>
      <c r="G42" s="24" t="s">
        <v>143</v>
      </c>
      <c r="H42" s="24"/>
      <c r="I42" s="14">
        <f>copy!AH8</f>
        <v>1</v>
      </c>
      <c r="J42" s="14">
        <f>copy!AJ8</f>
        <v>500</v>
      </c>
    </row>
    <row r="43" spans="2:10" ht="15.95" customHeight="1">
      <c r="D43" s="17"/>
      <c r="E43" s="17"/>
      <c r="G43" s="24" t="s">
        <v>139</v>
      </c>
      <c r="H43" s="24"/>
      <c r="I43" s="14">
        <f>copy!AX8</f>
        <v>6</v>
      </c>
      <c r="J43" s="14">
        <f>copy!AZ8</f>
        <v>30000</v>
      </c>
    </row>
    <row r="44" spans="2:10" ht="15.95" customHeight="1">
      <c r="B44" s="24" t="s">
        <v>141</v>
      </c>
      <c r="C44" s="24"/>
      <c r="D44" s="37">
        <f>スライド時給計算!G8</f>
        <v>4200</v>
      </c>
      <c r="E44" s="37"/>
      <c r="F44" s="12"/>
      <c r="G44" s="24" t="s">
        <v>140</v>
      </c>
      <c r="H44" s="24"/>
      <c r="I44" s="14">
        <f>copy!BB8</f>
        <v>219</v>
      </c>
      <c r="J44" s="14">
        <f>copy!BD8</f>
        <v>37690</v>
      </c>
    </row>
    <row r="45" spans="2:10" ht="15.95" customHeight="1">
      <c r="B45" s="24" t="s">
        <v>147</v>
      </c>
      <c r="C45" s="24"/>
      <c r="D45" s="37">
        <f>D42*D44*24</f>
        <v>217350</v>
      </c>
      <c r="E45" s="37"/>
      <c r="F45" s="12"/>
      <c r="G45" s="24" t="s">
        <v>144</v>
      </c>
      <c r="H45" s="24"/>
      <c r="I45" s="14">
        <f>copy!BE8</f>
        <v>10</v>
      </c>
      <c r="J45" s="14">
        <f>copy!BG8</f>
        <v>49650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198840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416190</v>
      </c>
    </row>
    <row r="49" spans="2:10" ht="15.95" customHeight="1">
      <c r="B49" s="24" t="s">
        <v>150</v>
      </c>
      <c r="C49" s="24"/>
      <c r="D49" s="37">
        <f>copy!BU8</f>
        <v>0</v>
      </c>
      <c r="E49" s="37"/>
    </row>
    <row r="50" spans="2:10" ht="15.95" customHeight="1">
      <c r="B50" s="24" t="s">
        <v>151</v>
      </c>
      <c r="C50" s="24"/>
      <c r="D50" s="37">
        <f>copy!BR8</f>
        <v>0</v>
      </c>
      <c r="E50" s="37"/>
    </row>
    <row r="51" spans="2:10" ht="15.95" customHeight="1">
      <c r="B51" s="24" t="s">
        <v>152</v>
      </c>
      <c r="C51" s="24"/>
      <c r="D51" s="37">
        <f>copy!BT8</f>
        <v>0</v>
      </c>
      <c r="E51" s="37"/>
    </row>
    <row r="52" spans="2:10" ht="15.95" customHeight="1">
      <c r="B52" s="24" t="s">
        <v>153</v>
      </c>
      <c r="C52" s="24"/>
      <c r="D52" s="37">
        <f>copy!BS8</f>
        <v>0</v>
      </c>
      <c r="E52" s="37"/>
    </row>
    <row r="53" spans="2:10" ht="15.95" customHeight="1">
      <c r="B53" s="32" t="s">
        <v>154</v>
      </c>
      <c r="C53" s="32"/>
      <c r="D53" s="39">
        <f>SUM(D49:E52)</f>
        <v>0</v>
      </c>
      <c r="E53" s="40"/>
      <c r="I53" s="9" t="s">
        <v>159</v>
      </c>
      <c r="J53" s="12"/>
    </row>
    <row r="54" spans="2:10" ht="19.5" customHeight="1">
      <c r="I54" s="35">
        <f>J48-D53</f>
        <v>416190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D961-2FBE-46D6-8749-459F6599E945}">
  <dimension ref="A2:J54"/>
  <sheetViews>
    <sheetView topLeftCell="A22"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copy!B9</f>
        <v>りん</v>
      </c>
      <c r="E6" s="27"/>
      <c r="F6" s="12"/>
      <c r="G6" s="13" t="s">
        <v>136</v>
      </c>
      <c r="H6" s="26" t="str">
        <f>copy!C9</f>
        <v>長澤まさみ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copy!D9</f>
        <v>24</v>
      </c>
      <c r="E9" s="25"/>
      <c r="F9" s="12"/>
      <c r="G9" s="24" t="s">
        <v>142</v>
      </c>
      <c r="H9" s="24"/>
      <c r="I9" s="14">
        <f>copy!V9</f>
        <v>22</v>
      </c>
      <c r="J9" s="14">
        <f>copy!X9</f>
        <v>28000</v>
      </c>
    </row>
    <row r="10" spans="2:10" ht="15.95" customHeight="1">
      <c r="B10" s="24" t="s">
        <v>138</v>
      </c>
      <c r="C10" s="24"/>
      <c r="D10" s="29">
        <f>copy!E9</f>
        <v>4.90625</v>
      </c>
      <c r="E10" s="29"/>
      <c r="F10" s="12"/>
      <c r="G10" s="24" t="s">
        <v>143</v>
      </c>
      <c r="H10" s="24"/>
      <c r="I10" s="14">
        <f>copy!AH9</f>
        <v>10</v>
      </c>
      <c r="J10" s="14">
        <f>copy!AJ9</f>
        <v>5000</v>
      </c>
    </row>
    <row r="11" spans="2:10" ht="15.95" customHeight="1">
      <c r="D11" s="13"/>
      <c r="E11" s="13"/>
      <c r="G11" s="24" t="s">
        <v>139</v>
      </c>
      <c r="H11" s="24"/>
      <c r="I11" s="14">
        <f>copy!AX9</f>
        <v>0</v>
      </c>
      <c r="J11" s="14">
        <f>copy!AZ9</f>
        <v>0</v>
      </c>
    </row>
    <row r="12" spans="2:10" ht="15.95" customHeight="1">
      <c r="B12" s="24" t="s">
        <v>141</v>
      </c>
      <c r="C12" s="24"/>
      <c r="D12" s="25">
        <f>スライド時給計算!G9</f>
        <v>2400</v>
      </c>
      <c r="E12" s="25"/>
      <c r="F12" s="12"/>
      <c r="G12" s="24" t="s">
        <v>140</v>
      </c>
      <c r="H12" s="24"/>
      <c r="I12" s="14">
        <f>copy!BB9</f>
        <v>132</v>
      </c>
      <c r="J12" s="14">
        <f>copy!BD9</f>
        <v>14875</v>
      </c>
    </row>
    <row r="13" spans="2:10" ht="15.95" customHeight="1">
      <c r="B13" s="24" t="s">
        <v>147</v>
      </c>
      <c r="C13" s="24"/>
      <c r="D13" s="33">
        <f>D10*D12*24</f>
        <v>282600</v>
      </c>
      <c r="E13" s="33"/>
      <c r="F13" s="12"/>
      <c r="G13" s="24" t="s">
        <v>144</v>
      </c>
      <c r="H13" s="24"/>
      <c r="I13" s="14">
        <f>copy!BE9</f>
        <v>5</v>
      </c>
      <c r="J13" s="14">
        <f>copy!BG9</f>
        <v>4350</v>
      </c>
    </row>
    <row r="14" spans="2:10" ht="17.25" customHeight="1">
      <c r="G14" s="34" t="s">
        <v>158</v>
      </c>
      <c r="H14" s="34"/>
      <c r="I14" s="34"/>
      <c r="J14" s="14">
        <f>SUM(J9:J13)</f>
        <v>52225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334825</v>
      </c>
    </row>
    <row r="17" spans="1:10" ht="15.95" customHeight="1">
      <c r="B17" s="24" t="s">
        <v>150</v>
      </c>
      <c r="C17" s="24"/>
      <c r="D17" s="25">
        <f>copy!BU9</f>
        <v>20000</v>
      </c>
      <c r="E17" s="25"/>
    </row>
    <row r="18" spans="1:10" ht="15.95" customHeight="1">
      <c r="B18" s="24" t="s">
        <v>151</v>
      </c>
      <c r="C18" s="24"/>
      <c r="D18" s="25">
        <f>copy!BR9</f>
        <v>0</v>
      </c>
      <c r="E18" s="25"/>
    </row>
    <row r="19" spans="1:10" ht="15.95" customHeight="1">
      <c r="B19" s="24" t="s">
        <v>152</v>
      </c>
      <c r="C19" s="24"/>
      <c r="D19" s="25">
        <f>copy!BT9</f>
        <v>0</v>
      </c>
      <c r="E19" s="25"/>
    </row>
    <row r="20" spans="1:10" ht="15.95" customHeight="1">
      <c r="B20" s="24" t="s">
        <v>153</v>
      </c>
      <c r="C20" s="24"/>
      <c r="D20" s="25">
        <f>copy!BS9</f>
        <v>0</v>
      </c>
      <c r="E20" s="25"/>
    </row>
    <row r="21" spans="1:10" ht="17.25" customHeight="1">
      <c r="B21" s="32" t="s">
        <v>154</v>
      </c>
      <c r="C21" s="32"/>
      <c r="D21" s="30">
        <f>SUM(D17:E20)</f>
        <v>20000</v>
      </c>
      <c r="E21" s="31"/>
      <c r="I21" s="9" t="s">
        <v>159</v>
      </c>
      <c r="J21" s="12"/>
    </row>
    <row r="22" spans="1:10" ht="19.5" customHeight="1">
      <c r="I22" s="41">
        <f>J16-D21</f>
        <v>314825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copy!B10</f>
        <v>なつみ</v>
      </c>
      <c r="E38" s="27"/>
      <c r="F38" s="12"/>
      <c r="G38" s="13" t="s">
        <v>136</v>
      </c>
      <c r="H38" s="26" t="str">
        <f>copy!C10</f>
        <v>綾瀬はるか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copy!D10</f>
        <v>22</v>
      </c>
      <c r="E41" s="37"/>
      <c r="F41" s="12"/>
      <c r="G41" s="24" t="s">
        <v>142</v>
      </c>
      <c r="H41" s="24"/>
      <c r="I41" s="14">
        <f>copy!V10</f>
        <v>63</v>
      </c>
      <c r="J41" s="14">
        <f>copy!X10</f>
        <v>79000</v>
      </c>
    </row>
    <row r="42" spans="2:10" ht="15.95" customHeight="1">
      <c r="B42" s="24" t="s">
        <v>138</v>
      </c>
      <c r="C42" s="24"/>
      <c r="D42" s="38">
        <f>copy!E10</f>
        <v>4.677083333333333</v>
      </c>
      <c r="E42" s="38"/>
      <c r="F42" s="12"/>
      <c r="G42" s="24" t="s">
        <v>143</v>
      </c>
      <c r="H42" s="24"/>
      <c r="I42" s="14">
        <f>copy!AH10</f>
        <v>18</v>
      </c>
      <c r="J42" s="14">
        <f>copy!AJ10</f>
        <v>9000</v>
      </c>
    </row>
    <row r="43" spans="2:10" ht="15.95" customHeight="1">
      <c r="D43" s="17"/>
      <c r="E43" s="17"/>
      <c r="G43" s="24" t="s">
        <v>139</v>
      </c>
      <c r="H43" s="24"/>
      <c r="I43" s="14">
        <f>copy!AX10</f>
        <v>4</v>
      </c>
      <c r="J43" s="14">
        <f>copy!AZ10</f>
        <v>20000</v>
      </c>
    </row>
    <row r="44" spans="2:10" ht="15.95" customHeight="1">
      <c r="B44" s="24" t="s">
        <v>141</v>
      </c>
      <c r="C44" s="24"/>
      <c r="D44" s="37">
        <f>スライド時給計算!G10</f>
        <v>3800</v>
      </c>
      <c r="E44" s="37"/>
      <c r="F44" s="12"/>
      <c r="G44" s="24" t="s">
        <v>140</v>
      </c>
      <c r="H44" s="24"/>
      <c r="I44" s="14">
        <f>copy!BB10</f>
        <v>220</v>
      </c>
      <c r="J44" s="14">
        <f>copy!BD10</f>
        <v>35215</v>
      </c>
    </row>
    <row r="45" spans="2:10" ht="15.95" customHeight="1">
      <c r="B45" s="24" t="s">
        <v>147</v>
      </c>
      <c r="C45" s="24"/>
      <c r="D45" s="37">
        <f>D42*D44*24</f>
        <v>426549.99999999994</v>
      </c>
      <c r="E45" s="37"/>
      <c r="F45" s="12"/>
      <c r="G45" s="24" t="s">
        <v>144</v>
      </c>
      <c r="H45" s="24"/>
      <c r="I45" s="14">
        <f>copy!BE10</f>
        <v>6</v>
      </c>
      <c r="J45" s="14">
        <f>copy!BG10</f>
        <v>7350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150565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577115</v>
      </c>
    </row>
    <row r="49" spans="2:10" ht="15.95" customHeight="1">
      <c r="B49" s="24" t="s">
        <v>150</v>
      </c>
      <c r="C49" s="24"/>
      <c r="D49" s="37">
        <f>copy!BU10</f>
        <v>0</v>
      </c>
      <c r="E49" s="37"/>
    </row>
    <row r="50" spans="2:10" ht="15.95" customHeight="1">
      <c r="B50" s="24" t="s">
        <v>151</v>
      </c>
      <c r="C50" s="24"/>
      <c r="D50" s="37">
        <f>copy!BR10</f>
        <v>0</v>
      </c>
      <c r="E50" s="37"/>
    </row>
    <row r="51" spans="2:10" ht="15.95" customHeight="1">
      <c r="B51" s="24" t="s">
        <v>152</v>
      </c>
      <c r="C51" s="24"/>
      <c r="D51" s="37">
        <f>copy!BT10</f>
        <v>0</v>
      </c>
      <c r="E51" s="37"/>
    </row>
    <row r="52" spans="2:10" ht="15.95" customHeight="1">
      <c r="B52" s="24" t="s">
        <v>153</v>
      </c>
      <c r="C52" s="24"/>
      <c r="D52" s="37">
        <f>copy!BS10</f>
        <v>0</v>
      </c>
      <c r="E52" s="37"/>
    </row>
    <row r="53" spans="2:10" ht="15.95" customHeight="1">
      <c r="B53" s="32" t="s">
        <v>154</v>
      </c>
      <c r="C53" s="32"/>
      <c r="D53" s="39">
        <f>SUM(D49:E52)</f>
        <v>0</v>
      </c>
      <c r="E53" s="40"/>
      <c r="I53" s="9" t="s">
        <v>159</v>
      </c>
      <c r="J53" s="12"/>
    </row>
    <row r="54" spans="2:10" ht="19.5" customHeight="1">
      <c r="I54" s="35">
        <f>J48-D53</f>
        <v>577115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5951-4B68-4541-A9D2-E8C17C57981A}">
  <dimension ref="A2:J54"/>
  <sheetViews>
    <sheetView topLeftCell="A34"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copy!B11</f>
        <v>あさみ</v>
      </c>
      <c r="E6" s="27"/>
      <c r="F6" s="12"/>
      <c r="G6" s="13" t="s">
        <v>136</v>
      </c>
      <c r="H6" s="26" t="str">
        <f>copy!C11</f>
        <v>広瀬すず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copy!D11</f>
        <v>24</v>
      </c>
      <c r="E9" s="25"/>
      <c r="F9" s="12"/>
      <c r="G9" s="24" t="s">
        <v>142</v>
      </c>
      <c r="H9" s="24"/>
      <c r="I9" s="14">
        <f>copy!V11</f>
        <v>12</v>
      </c>
      <c r="J9" s="14">
        <f>copy!X11</f>
        <v>14000</v>
      </c>
    </row>
    <row r="10" spans="2:10" ht="15.95" customHeight="1">
      <c r="B10" s="24" t="s">
        <v>138</v>
      </c>
      <c r="C10" s="24"/>
      <c r="D10" s="29">
        <f>copy!E11</f>
        <v>4.333333333333333</v>
      </c>
      <c r="E10" s="29"/>
      <c r="F10" s="12"/>
      <c r="G10" s="24" t="s">
        <v>143</v>
      </c>
      <c r="H10" s="24"/>
      <c r="I10" s="14">
        <f>copy!AH11</f>
        <v>5</v>
      </c>
      <c r="J10" s="14">
        <f>copy!AJ11</f>
        <v>2500</v>
      </c>
    </row>
    <row r="11" spans="2:10" ht="15.95" customHeight="1">
      <c r="D11" s="13"/>
      <c r="E11" s="13"/>
      <c r="G11" s="24" t="s">
        <v>139</v>
      </c>
      <c r="H11" s="24"/>
      <c r="I11" s="14">
        <f>copy!AX11</f>
        <v>0</v>
      </c>
      <c r="J11" s="14">
        <f>copy!AZ11</f>
        <v>0</v>
      </c>
    </row>
    <row r="12" spans="2:10" ht="15.95" customHeight="1">
      <c r="B12" s="24" t="s">
        <v>141</v>
      </c>
      <c r="C12" s="24"/>
      <c r="D12" s="25">
        <f>スライド時給計算!G11</f>
        <v>2200</v>
      </c>
      <c r="E12" s="25"/>
      <c r="F12" s="12"/>
      <c r="G12" s="24" t="s">
        <v>140</v>
      </c>
      <c r="H12" s="24"/>
      <c r="I12" s="14">
        <f>copy!BB11</f>
        <v>53</v>
      </c>
      <c r="J12" s="14">
        <f>copy!BD11</f>
        <v>8600</v>
      </c>
    </row>
    <row r="13" spans="2:10" ht="15.95" customHeight="1">
      <c r="B13" s="24" t="s">
        <v>147</v>
      </c>
      <c r="C13" s="24"/>
      <c r="D13" s="33">
        <f>D10*D12*24</f>
        <v>228799.99999999997</v>
      </c>
      <c r="E13" s="33"/>
      <c r="F13" s="12"/>
      <c r="G13" s="24" t="s">
        <v>144</v>
      </c>
      <c r="H13" s="24"/>
      <c r="I13" s="14">
        <f>copy!BE11</f>
        <v>2</v>
      </c>
      <c r="J13" s="14">
        <f>copy!BG11</f>
        <v>4650</v>
      </c>
    </row>
    <row r="14" spans="2:10" ht="17.25" customHeight="1">
      <c r="G14" s="34" t="s">
        <v>158</v>
      </c>
      <c r="H14" s="34"/>
      <c r="I14" s="34"/>
      <c r="J14" s="14">
        <f>SUM(J9:J13)</f>
        <v>29750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258549.99999999997</v>
      </c>
    </row>
    <row r="17" spans="1:10" ht="15.95" customHeight="1">
      <c r="B17" s="24" t="s">
        <v>150</v>
      </c>
      <c r="C17" s="24"/>
      <c r="D17" s="25">
        <f>copy!BU3</f>
        <v>80000</v>
      </c>
      <c r="E17" s="25"/>
    </row>
    <row r="18" spans="1:10" ht="15.95" customHeight="1">
      <c r="B18" s="24" t="s">
        <v>151</v>
      </c>
      <c r="C18" s="24"/>
      <c r="D18" s="25">
        <f>copy!BR3</f>
        <v>0</v>
      </c>
      <c r="E18" s="25"/>
    </row>
    <row r="19" spans="1:10" ht="15.95" customHeight="1">
      <c r="B19" s="24" t="s">
        <v>152</v>
      </c>
      <c r="C19" s="24"/>
      <c r="D19" s="25">
        <f>copy!BT3</f>
        <v>0</v>
      </c>
      <c r="E19" s="25"/>
    </row>
    <row r="20" spans="1:10" ht="15.95" customHeight="1">
      <c r="B20" s="24" t="s">
        <v>153</v>
      </c>
      <c r="C20" s="24"/>
      <c r="D20" s="25">
        <f>copy!BS3</f>
        <v>0</v>
      </c>
      <c r="E20" s="25"/>
    </row>
    <row r="21" spans="1:10" ht="17.25" customHeight="1">
      <c r="B21" s="32" t="s">
        <v>154</v>
      </c>
      <c r="C21" s="32"/>
      <c r="D21" s="30">
        <f>SUM(D17:E20)</f>
        <v>80000</v>
      </c>
      <c r="E21" s="31"/>
      <c r="I21" s="9" t="s">
        <v>159</v>
      </c>
      <c r="J21" s="12"/>
    </row>
    <row r="22" spans="1:10" ht="19.5" customHeight="1">
      <c r="I22" s="41">
        <f>J16-D21</f>
        <v>178549.99999999997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copy!B12</f>
        <v>いずみ</v>
      </c>
      <c r="E38" s="27"/>
      <c r="F38" s="12"/>
      <c r="G38" s="13" t="s">
        <v>136</v>
      </c>
      <c r="H38" s="26" t="str">
        <f>copy!C12</f>
        <v>深田恭子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copy!D12</f>
        <v>18</v>
      </c>
      <c r="E41" s="37"/>
      <c r="F41" s="12"/>
      <c r="G41" s="24" t="s">
        <v>142</v>
      </c>
      <c r="H41" s="24"/>
      <c r="I41" s="14">
        <f>copy!V12</f>
        <v>73</v>
      </c>
      <c r="J41" s="14">
        <f>copy!X12</f>
        <v>92500</v>
      </c>
    </row>
    <row r="42" spans="2:10" ht="15.95" customHeight="1">
      <c r="B42" s="24" t="s">
        <v>138</v>
      </c>
      <c r="C42" s="24"/>
      <c r="D42" s="38">
        <f>copy!E12</f>
        <v>4.135416666666667</v>
      </c>
      <c r="E42" s="38"/>
      <c r="F42" s="12"/>
      <c r="G42" s="24" t="s">
        <v>143</v>
      </c>
      <c r="H42" s="24"/>
      <c r="I42" s="14">
        <f>copy!AH12</f>
        <v>1</v>
      </c>
      <c r="J42" s="14">
        <f>copy!AJ12</f>
        <v>500</v>
      </c>
    </row>
    <row r="43" spans="2:10" ht="15.95" customHeight="1">
      <c r="D43" s="17"/>
      <c r="E43" s="17"/>
      <c r="G43" s="24" t="s">
        <v>139</v>
      </c>
      <c r="H43" s="24"/>
      <c r="I43" s="14">
        <f>copy!AX12</f>
        <v>9</v>
      </c>
      <c r="J43" s="14">
        <f>copy!AZ12</f>
        <v>45000</v>
      </c>
    </row>
    <row r="44" spans="2:10" ht="15.95" customHeight="1">
      <c r="B44" s="24" t="s">
        <v>141</v>
      </c>
      <c r="C44" s="24"/>
      <c r="D44" s="37">
        <f>スライド時給計算!G12</f>
        <v>4300</v>
      </c>
      <c r="E44" s="37"/>
      <c r="F44" s="12"/>
      <c r="G44" s="24" t="s">
        <v>140</v>
      </c>
      <c r="H44" s="24"/>
      <c r="I44" s="14">
        <f>copy!BB12</f>
        <v>193</v>
      </c>
      <c r="J44" s="14">
        <f>copy!BD12</f>
        <v>41650</v>
      </c>
    </row>
    <row r="45" spans="2:10" ht="15.95" customHeight="1">
      <c r="B45" s="24" t="s">
        <v>147</v>
      </c>
      <c r="C45" s="24"/>
      <c r="D45" s="37">
        <f>D42*D44*24</f>
        <v>426775</v>
      </c>
      <c r="E45" s="37"/>
      <c r="F45" s="12"/>
      <c r="G45" s="24" t="s">
        <v>144</v>
      </c>
      <c r="H45" s="24"/>
      <c r="I45" s="14">
        <f>copy!BE12</f>
        <v>3</v>
      </c>
      <c r="J45" s="14">
        <f>copy!BG12</f>
        <v>21000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200650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627425</v>
      </c>
    </row>
    <row r="49" spans="2:10" ht="15.95" customHeight="1">
      <c r="B49" s="24" t="s">
        <v>150</v>
      </c>
      <c r="C49" s="24"/>
      <c r="D49" s="37">
        <f>copy!BU12</f>
        <v>0</v>
      </c>
      <c r="E49" s="37"/>
    </row>
    <row r="50" spans="2:10" ht="15.95" customHeight="1">
      <c r="B50" s="24" t="s">
        <v>151</v>
      </c>
      <c r="C50" s="24"/>
      <c r="D50" s="37">
        <f>copy!BR12</f>
        <v>0</v>
      </c>
      <c r="E50" s="37"/>
    </row>
    <row r="51" spans="2:10" ht="15.95" customHeight="1">
      <c r="B51" s="24" t="s">
        <v>152</v>
      </c>
      <c r="C51" s="24"/>
      <c r="D51" s="37">
        <f>copy!BT12</f>
        <v>0</v>
      </c>
      <c r="E51" s="37"/>
    </row>
    <row r="52" spans="2:10" ht="15.95" customHeight="1">
      <c r="B52" s="24" t="s">
        <v>153</v>
      </c>
      <c r="C52" s="24"/>
      <c r="D52" s="37">
        <f>copy!BS12</f>
        <v>0</v>
      </c>
      <c r="E52" s="37"/>
    </row>
    <row r="53" spans="2:10" ht="15.95" customHeight="1">
      <c r="B53" s="32" t="s">
        <v>154</v>
      </c>
      <c r="C53" s="32"/>
      <c r="D53" s="39">
        <f>SUM(D49:E52)</f>
        <v>0</v>
      </c>
      <c r="E53" s="40"/>
      <c r="I53" s="9" t="s">
        <v>159</v>
      </c>
      <c r="J53" s="12"/>
    </row>
    <row r="54" spans="2:10" ht="19.5" customHeight="1">
      <c r="I54" s="35">
        <f>J48-D53</f>
        <v>627425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87EE-34F5-47D2-95B7-58ED40DEB8B2}">
  <dimension ref="A2:J54"/>
  <sheetViews>
    <sheetView topLeftCell="A25" zoomScaleNormal="100" workbookViewId="0">
      <selection activeCell="L37" sqref="L3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20" t="s">
        <v>163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155</v>
      </c>
    </row>
    <row r="4" spans="2:10">
      <c r="B4" s="9" t="s">
        <v>156</v>
      </c>
      <c r="C4" s="11">
        <f>copy!B1</f>
        <v>45383</v>
      </c>
      <c r="D4" s="12" t="s">
        <v>157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26" t="str">
        <f>copy!B13</f>
        <v>けい</v>
      </c>
      <c r="E6" s="27"/>
      <c r="F6" s="12"/>
      <c r="G6" s="13" t="s">
        <v>136</v>
      </c>
      <c r="H6" s="26" t="str">
        <f>copy!C13</f>
        <v>北川景子</v>
      </c>
      <c r="I6" s="27"/>
    </row>
    <row r="7" spans="2:10" ht="9" customHeight="1"/>
    <row r="8" spans="2:10" ht="15.95" customHeight="1">
      <c r="B8" s="9" t="s">
        <v>148</v>
      </c>
      <c r="I8" s="12" t="s">
        <v>145</v>
      </c>
      <c r="J8" s="12" t="s">
        <v>146</v>
      </c>
    </row>
    <row r="9" spans="2:10" ht="15.95" customHeight="1">
      <c r="B9" s="24" t="s">
        <v>137</v>
      </c>
      <c r="C9" s="24"/>
      <c r="D9" s="25">
        <f>copy!D13</f>
        <v>19</v>
      </c>
      <c r="E9" s="25"/>
      <c r="F9" s="12"/>
      <c r="G9" s="24" t="s">
        <v>142</v>
      </c>
      <c r="H9" s="24"/>
      <c r="I9" s="14">
        <f>copy!V13</f>
        <v>79</v>
      </c>
      <c r="J9" s="14">
        <f>copy!X13</f>
        <v>97000</v>
      </c>
    </row>
    <row r="10" spans="2:10" ht="15.95" customHeight="1">
      <c r="B10" s="24" t="s">
        <v>138</v>
      </c>
      <c r="C10" s="24"/>
      <c r="D10" s="29">
        <f>copy!E13</f>
        <v>4.260416666666667</v>
      </c>
      <c r="E10" s="29"/>
      <c r="F10" s="12"/>
      <c r="G10" s="24" t="s">
        <v>143</v>
      </c>
      <c r="H10" s="24"/>
      <c r="I10" s="14">
        <f>copy!AH13</f>
        <v>15</v>
      </c>
      <c r="J10" s="14">
        <f>copy!AJ13</f>
        <v>7500</v>
      </c>
    </row>
    <row r="11" spans="2:10" ht="15.95" customHeight="1">
      <c r="D11" s="13"/>
      <c r="E11" s="13"/>
      <c r="G11" s="24" t="s">
        <v>139</v>
      </c>
      <c r="H11" s="24"/>
      <c r="I11" s="14">
        <f>copy!AX13</f>
        <v>8</v>
      </c>
      <c r="J11" s="14">
        <f>copy!AZ13</f>
        <v>40000</v>
      </c>
    </row>
    <row r="12" spans="2:10" ht="15.95" customHeight="1">
      <c r="B12" s="24" t="s">
        <v>141</v>
      </c>
      <c r="C12" s="24"/>
      <c r="D12" s="25">
        <f>スライド時給計算!G13</f>
        <v>4200</v>
      </c>
      <c r="E12" s="25"/>
      <c r="F12" s="12"/>
      <c r="G12" s="24" t="s">
        <v>140</v>
      </c>
      <c r="H12" s="24"/>
      <c r="I12" s="14">
        <f>copy!BB13</f>
        <v>200</v>
      </c>
      <c r="J12" s="14">
        <f>copy!BD13</f>
        <v>32490</v>
      </c>
    </row>
    <row r="13" spans="2:10" ht="15.95" customHeight="1">
      <c r="B13" s="24" t="s">
        <v>147</v>
      </c>
      <c r="C13" s="24"/>
      <c r="D13" s="33">
        <f>D10*D12*24</f>
        <v>429450</v>
      </c>
      <c r="E13" s="33"/>
      <c r="F13" s="12"/>
      <c r="G13" s="24" t="s">
        <v>144</v>
      </c>
      <c r="H13" s="24"/>
      <c r="I13" s="14">
        <f>copy!BE13</f>
        <v>4</v>
      </c>
      <c r="J13" s="14">
        <f>copy!BG13</f>
        <v>23100</v>
      </c>
    </row>
    <row r="14" spans="2:10" ht="17.25" customHeight="1">
      <c r="G14" s="34" t="s">
        <v>158</v>
      </c>
      <c r="H14" s="34"/>
      <c r="I14" s="34"/>
      <c r="J14" s="14">
        <f>SUM(J9:J13)</f>
        <v>200090</v>
      </c>
    </row>
    <row r="15" spans="2:10" ht="12.75" customHeight="1"/>
    <row r="16" spans="2:10" ht="18" customHeight="1">
      <c r="B16" s="9" t="s">
        <v>149</v>
      </c>
      <c r="H16" s="34" t="s">
        <v>160</v>
      </c>
      <c r="I16" s="34"/>
      <c r="J16" s="15">
        <f>D13+J14</f>
        <v>629540</v>
      </c>
    </row>
    <row r="17" spans="1:10" ht="15.95" customHeight="1">
      <c r="B17" s="24" t="s">
        <v>150</v>
      </c>
      <c r="C17" s="24"/>
      <c r="D17" s="25">
        <f>copy!BU13</f>
        <v>10000</v>
      </c>
      <c r="E17" s="25"/>
    </row>
    <row r="18" spans="1:10" ht="15.95" customHeight="1">
      <c r="B18" s="24" t="s">
        <v>151</v>
      </c>
      <c r="C18" s="24"/>
      <c r="D18" s="25">
        <f>copy!BR13</f>
        <v>0</v>
      </c>
      <c r="E18" s="25"/>
    </row>
    <row r="19" spans="1:10" ht="15.95" customHeight="1">
      <c r="B19" s="24" t="s">
        <v>152</v>
      </c>
      <c r="C19" s="24"/>
      <c r="D19" s="25">
        <f>copy!BT13</f>
        <v>0</v>
      </c>
      <c r="E19" s="25"/>
    </row>
    <row r="20" spans="1:10" ht="15.95" customHeight="1">
      <c r="B20" s="24" t="s">
        <v>153</v>
      </c>
      <c r="C20" s="24"/>
      <c r="D20" s="25">
        <f>copy!BS13</f>
        <v>0</v>
      </c>
      <c r="E20" s="25"/>
    </row>
    <row r="21" spans="1:10" ht="17.25" customHeight="1">
      <c r="B21" s="32" t="s">
        <v>154</v>
      </c>
      <c r="C21" s="32"/>
      <c r="D21" s="30">
        <f>SUM(D17:E20)</f>
        <v>10000</v>
      </c>
      <c r="E21" s="31"/>
      <c r="I21" s="9" t="s">
        <v>159</v>
      </c>
      <c r="J21" s="12"/>
    </row>
    <row r="22" spans="1:10" ht="19.5" customHeight="1">
      <c r="I22" s="41">
        <f>J16-D21</f>
        <v>619540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20" t="s">
        <v>164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155</v>
      </c>
    </row>
    <row r="36" spans="2:10" ht="15.95" customHeight="1">
      <c r="B36" s="9" t="s">
        <v>156</v>
      </c>
      <c r="C36" s="11">
        <f>copy!B1</f>
        <v>45383</v>
      </c>
      <c r="D36" s="12" t="s">
        <v>157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26" t="str">
        <f>copy!B14</f>
        <v>かすみ</v>
      </c>
      <c r="E38" s="27"/>
      <c r="F38" s="12"/>
      <c r="G38" s="13" t="s">
        <v>136</v>
      </c>
      <c r="H38" s="26" t="str">
        <f>copy!C14</f>
        <v>有村架純</v>
      </c>
      <c r="I38" s="27"/>
    </row>
    <row r="39" spans="2:10" ht="9" customHeight="1"/>
    <row r="40" spans="2:10" ht="15.95" customHeight="1">
      <c r="B40" s="9" t="s">
        <v>148</v>
      </c>
      <c r="I40" s="12" t="s">
        <v>145</v>
      </c>
      <c r="J40" s="12" t="s">
        <v>146</v>
      </c>
    </row>
    <row r="41" spans="2:10" ht="15.95" customHeight="1">
      <c r="B41" s="24" t="s">
        <v>137</v>
      </c>
      <c r="C41" s="24"/>
      <c r="D41" s="37">
        <f>copy!D14</f>
        <v>21</v>
      </c>
      <c r="E41" s="37"/>
      <c r="F41" s="12"/>
      <c r="G41" s="24" t="s">
        <v>142</v>
      </c>
      <c r="H41" s="24"/>
      <c r="I41" s="14">
        <f>copy!V14</f>
        <v>4</v>
      </c>
      <c r="J41" s="14">
        <f>copy!X14</f>
        <v>5000</v>
      </c>
    </row>
    <row r="42" spans="2:10" ht="15.95" customHeight="1">
      <c r="B42" s="24" t="s">
        <v>138</v>
      </c>
      <c r="C42" s="24"/>
      <c r="D42" s="38">
        <f>copy!E14</f>
        <v>4.5625</v>
      </c>
      <c r="E42" s="38"/>
      <c r="F42" s="12"/>
      <c r="G42" s="24" t="s">
        <v>143</v>
      </c>
      <c r="H42" s="24"/>
      <c r="I42" s="14">
        <f>copy!AH14</f>
        <v>0</v>
      </c>
      <c r="J42" s="14">
        <f>copy!AJ14</f>
        <v>0</v>
      </c>
    </row>
    <row r="43" spans="2:10" ht="15.95" customHeight="1">
      <c r="D43" s="17"/>
      <c r="E43" s="17"/>
      <c r="G43" s="24" t="s">
        <v>139</v>
      </c>
      <c r="H43" s="24"/>
      <c r="I43" s="14">
        <f>copy!AX14</f>
        <v>0</v>
      </c>
      <c r="J43" s="14">
        <f>copy!AZ14</f>
        <v>0</v>
      </c>
    </row>
    <row r="44" spans="2:10" ht="15.95" customHeight="1">
      <c r="B44" s="24" t="s">
        <v>141</v>
      </c>
      <c r="C44" s="24"/>
      <c r="D44" s="37">
        <f>スライド時給計算!G14</f>
        <v>1800</v>
      </c>
      <c r="E44" s="37"/>
      <c r="F44" s="12"/>
      <c r="G44" s="24" t="s">
        <v>140</v>
      </c>
      <c r="H44" s="24"/>
      <c r="I44" s="14">
        <f>copy!BB14</f>
        <v>11</v>
      </c>
      <c r="J44" s="14">
        <f>copy!BD14</f>
        <v>2250</v>
      </c>
    </row>
    <row r="45" spans="2:10" ht="15.95" customHeight="1">
      <c r="B45" s="24" t="s">
        <v>147</v>
      </c>
      <c r="C45" s="24"/>
      <c r="D45" s="38">
        <f>D42*D44*24</f>
        <v>197100</v>
      </c>
      <c r="E45" s="37"/>
      <c r="F45" s="12"/>
      <c r="G45" s="24" t="s">
        <v>144</v>
      </c>
      <c r="H45" s="24"/>
      <c r="I45" s="14">
        <f>copy!BE14</f>
        <v>0</v>
      </c>
      <c r="J45" s="14">
        <f>copy!BG14</f>
        <v>0</v>
      </c>
    </row>
    <row r="46" spans="2:10" ht="17.25" customHeight="1">
      <c r="D46" s="17"/>
      <c r="E46" s="17"/>
      <c r="G46" s="34" t="s">
        <v>158</v>
      </c>
      <c r="H46" s="34"/>
      <c r="I46" s="34"/>
      <c r="J46" s="14">
        <f>SUM(J41:J45)</f>
        <v>7250</v>
      </c>
    </row>
    <row r="47" spans="2:10" ht="15.95" customHeight="1">
      <c r="D47" s="17"/>
      <c r="E47" s="17"/>
    </row>
    <row r="48" spans="2:10" ht="18" customHeight="1">
      <c r="B48" s="9" t="s">
        <v>149</v>
      </c>
      <c r="D48" s="17"/>
      <c r="E48" s="17"/>
      <c r="H48" s="34" t="s">
        <v>160</v>
      </c>
      <c r="I48" s="34"/>
      <c r="J48" s="14">
        <f>D45+J46</f>
        <v>204350</v>
      </c>
    </row>
    <row r="49" spans="2:10" ht="15.95" customHeight="1">
      <c r="B49" s="24" t="s">
        <v>150</v>
      </c>
      <c r="C49" s="24"/>
      <c r="D49" s="37">
        <f>copy!BU14</f>
        <v>20000</v>
      </c>
      <c r="E49" s="37"/>
    </row>
    <row r="50" spans="2:10" ht="15.95" customHeight="1">
      <c r="B50" s="24" t="s">
        <v>151</v>
      </c>
      <c r="C50" s="24"/>
      <c r="D50" s="37">
        <f>copy!BR14</f>
        <v>0</v>
      </c>
      <c r="E50" s="37"/>
    </row>
    <row r="51" spans="2:10" ht="15.95" customHeight="1">
      <c r="B51" s="24" t="s">
        <v>152</v>
      </c>
      <c r="C51" s="24"/>
      <c r="D51" s="37">
        <f>copy!BT14</f>
        <v>0</v>
      </c>
      <c r="E51" s="37"/>
    </row>
    <row r="52" spans="2:10" ht="15.95" customHeight="1">
      <c r="B52" s="24" t="s">
        <v>153</v>
      </c>
      <c r="C52" s="24"/>
      <c r="D52" s="37">
        <f>copy!BS14</f>
        <v>0</v>
      </c>
      <c r="E52" s="37"/>
    </row>
    <row r="53" spans="2:10" ht="15.95" customHeight="1">
      <c r="B53" s="32" t="s">
        <v>154</v>
      </c>
      <c r="C53" s="32"/>
      <c r="D53" s="39">
        <f>SUM(D49:E52)</f>
        <v>20000</v>
      </c>
      <c r="E53" s="40"/>
      <c r="I53" s="9" t="s">
        <v>159</v>
      </c>
      <c r="J53" s="12"/>
    </row>
    <row r="54" spans="2:10" ht="19.5" customHeight="1">
      <c r="I54" s="35">
        <f>J48-D53</f>
        <v>184350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12</vt:i4>
      </vt:variant>
    </vt:vector>
  </HeadingPairs>
  <TitlesOfParts>
    <vt:vector size="27" baseType="lpstr">
      <vt:lpstr>使用方法</vt:lpstr>
      <vt:lpstr>copy</vt:lpstr>
      <vt:lpstr>スライド時給計算</vt:lpstr>
      <vt:lpstr>明細1</vt:lpstr>
      <vt:lpstr>明細２</vt:lpstr>
      <vt:lpstr>明細３</vt:lpstr>
      <vt:lpstr>明細４</vt:lpstr>
      <vt:lpstr>明細５</vt:lpstr>
      <vt:lpstr>明細６</vt:lpstr>
      <vt:lpstr>明細７</vt:lpstr>
      <vt:lpstr>明細８</vt:lpstr>
      <vt:lpstr>明細９</vt:lpstr>
      <vt:lpstr>明細10</vt:lpstr>
      <vt:lpstr>明細11</vt:lpstr>
      <vt:lpstr>明細12</vt:lpstr>
      <vt:lpstr>明細1!Print_Area</vt:lpstr>
      <vt:lpstr>明細10!Print_Area</vt:lpstr>
      <vt:lpstr>明細11!Print_Area</vt:lpstr>
      <vt:lpstr>明細12!Print_Area</vt:lpstr>
      <vt:lpstr>明細２!Print_Area</vt:lpstr>
      <vt:lpstr>明細３!Print_Area</vt:lpstr>
      <vt:lpstr>明細４!Print_Area</vt:lpstr>
      <vt:lpstr>明細５!Print_Area</vt:lpstr>
      <vt:lpstr>明細６!Print_Area</vt:lpstr>
      <vt:lpstr>明細７!Print_Area</vt:lpstr>
      <vt:lpstr>明細８!Print_Area</vt:lpstr>
      <vt:lpstr>明細９!Print_Area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2024-08-22T07:15:07Z</cp:lastPrinted>
  <dcterms:created xsi:type="dcterms:W3CDTF">2024-01-02T01:35:45Z</dcterms:created>
  <dcterms:modified xsi:type="dcterms:W3CDTF">2024-08-29T01:54:52Z</dcterms:modified>
</cp:coreProperties>
</file>